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AUTISTA NOVO\"/>
    </mc:Choice>
  </mc:AlternateContent>
  <xr:revisionPtr revIDLastSave="0" documentId="13_ncr:1_{459929A3-BDA2-4C8E-ABC5-DA96246B7F2E}" xr6:coauthVersionLast="47" xr6:coauthVersionMax="47" xr10:uidLastSave="{00000000-0000-0000-0000-000000000000}"/>
  <bookViews>
    <workbookView xWindow="4320" yWindow="675" windowWidth="19125" windowHeight="12285" xr2:uid="{00000000-000D-0000-FFFF-FFFF00000000}"/>
  </bookViews>
  <sheets>
    <sheet name="Orçamento" sheetId="1" r:id="rId1"/>
    <sheet name="10.2" sheetId="2" r:id="rId2"/>
    <sheet name="10.2.1" sheetId="3" r:id="rId3"/>
    <sheet name="10.2.2" sheetId="4" r:id="rId4"/>
    <sheet name="10.2.3" sheetId="5" r:id="rId5"/>
    <sheet name="10.2.4" sheetId="6" r:id="rId6"/>
    <sheet name="10.2.5" sheetId="7" r:id="rId7"/>
    <sheet name="10.2.6" sheetId="8" r:id="rId8"/>
    <sheet name="10.2.7" sheetId="9" r:id="rId9"/>
    <sheet name="10.2.8" sheetId="10" r:id="rId10"/>
    <sheet name="10.2.9" sheetId="11" r:id="rId11"/>
    <sheet name="10.2.10" sheetId="12" r:id="rId12"/>
    <sheet name="10.2.1E" sheetId="13" r:id="rId13"/>
    <sheet name="10.2.2E" sheetId="14" r:id="rId14"/>
    <sheet name="10.2.3E" sheetId="15" r:id="rId15"/>
    <sheet name="10.2.4E" sheetId="16" r:id="rId16"/>
    <sheet name="10.2.5E" sheetId="17" r:id="rId17"/>
    <sheet name="10.2.6E" sheetId="18" r:id="rId18"/>
    <sheet name="10.2.7E" sheetId="19" r:id="rId19"/>
    <sheet name="10.2.8E" sheetId="20" r:id="rId20"/>
    <sheet name="10.2.9E" sheetId="21" r:id="rId21"/>
    <sheet name="10.2.10E" sheetId="22" r:id="rId22"/>
  </sheets>
  <calcPr calcId="191029" refMode="R1C1" iterateCount="0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3" i="22" l="1"/>
  <c r="C63" i="22"/>
  <c r="E77" i="21"/>
  <c r="C77" i="21"/>
  <c r="E338" i="20"/>
  <c r="C338" i="20"/>
  <c r="E8" i="19"/>
  <c r="C8" i="19"/>
  <c r="E29" i="18"/>
  <c r="C29" i="18"/>
  <c r="E9" i="17"/>
  <c r="C9" i="17"/>
  <c r="E49" i="16"/>
  <c r="C49" i="16"/>
  <c r="E18" i="15"/>
  <c r="C18" i="15"/>
  <c r="E8" i="15"/>
  <c r="C8" i="15"/>
  <c r="E65" i="14"/>
  <c r="C65" i="14"/>
  <c r="E308" i="13"/>
  <c r="C308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10" i="5"/>
  <c r="C10" i="5"/>
  <c r="E9" i="4"/>
  <c r="C9" i="4"/>
  <c r="E9" i="3"/>
  <c r="C9" i="3"/>
</calcChain>
</file>

<file path=xl/sharedStrings.xml><?xml version="1.0" encoding="utf-8"?>
<sst xmlns="http://schemas.openxmlformats.org/spreadsheetml/2006/main" count="4621" uniqueCount="994">
  <si>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</si>
  <si>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</si>
  <si>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</si>
  <si>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</si>
  <si>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</si>
  <si>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</si>
  <si>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</si>
  <si>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</si>
  <si>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</si>
  <si>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</si>
  <si>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10.2</t>
  </si>
  <si>
    <t>PISOS</t>
  </si>
  <si>
    <t>10.2.1</t>
  </si>
  <si>
    <t>13.416.0010-0</t>
  </si>
  <si>
    <t>EMOP</t>
  </si>
  <si>
    <t>PISO TATIL DE BORRACHA,DIRECIONAL,PARA ACESSIBILIDADE,CONFORME ABNT NBR 16537,MEDINDO (25X25)CM,ESPESSURA DE 5MM,COLADOSOBRE BASE EXISTENTE.FORNECIMENTO E COLOCACAO</t>
  </si>
  <si>
    <t>m²</t>
  </si>
  <si>
    <t>18,81</t>
  </si>
  <si>
    <t>10.2.2</t>
  </si>
  <si>
    <t>13.301.0131-0</t>
  </si>
  <si>
    <t>CONTRAPISO,BASE OU CAMADA REGULARIZADORA,EXECUTADA COM ARGAM ASSA DE CIMENTO E AREIA,NO TRACO 1:4,NA ESPESSURA DE 4CM</t>
  </si>
  <si>
    <t>670,41</t>
  </si>
  <si>
    <t>10.2.3</t>
  </si>
  <si>
    <t>13.373.0025-0</t>
  </si>
  <si>
    <t>PISO CONCRETO COLORIDO(OXIDO FERRO VERMELHO SINTETICO)ARMADO MONOLITICO,JUNTA FRIA,ALISADO C/REGUA VIBRATORIA,ESP.10CM, SOBRE TERRENO ACERTADO E SOBRE LASTRO BRITA, EXCL.ACERTO TER RENO,INCL.BRITA,LONA TECIDO RESINADO, TELA SOLD.15X15CM #4,2 MM(DUPLA),CONCRETO PREP.C/BETONEIRA,RESIST.COMPRESSAO 20MPA C/TRANSP.CONCRETO TODA MAO-DE-OBRA EQUIPAMENTOS NECESSARIOS NCARGOS SOCIAIS S SOCIAIS GOS SOCIAIS CA-60, DIAM.4,2MM E ESPACAMENTO ENTRE ELES DE (15X15)CM</t>
  </si>
  <si>
    <t>9,83</t>
  </si>
  <si>
    <t>10.2.4</t>
  </si>
  <si>
    <t>13.380.0012-0</t>
  </si>
  <si>
    <t>PISO DE GRANITINA,COMPREENDENDO:A)LASTRO,COM 4CM DE ESPESSUR A MEDIA,DE ARGAMASSA DE CIMENTO E AREIA GROSSA,NO TRACO 1:4; B) CAMADA DE GRANITINA,COM 3CM DE ESPESSURA,FEITA COM GRANIL HA Nº1 PRETA E CIMENTO,SUPERFICIE ESTUCADA APOS A FUNDICAO,S EM POLIMENTO</t>
  </si>
  <si>
    <t>546,53</t>
  </si>
  <si>
    <t>10.2.5</t>
  </si>
  <si>
    <t>08.020.0008-0</t>
  </si>
  <si>
    <t>PAVIMENTACAO INTERTRAVADA DE LAJOTAS DE CONCRETO,PRE-FABRICA DAS,COR NATURAL,COM ESPESSURA DE 6CM,RESISTENCIA A COMPRESSA O DE 35MPA,CONFORME ABNT NBR 15953,EXCLUSIVE O PREPARO DO SU BLEITO E BASE</t>
  </si>
  <si>
    <t>869,67</t>
  </si>
  <si>
    <t>10.2.6</t>
  </si>
  <si>
    <t>13.331.0015-0</t>
  </si>
  <si>
    <t>REVESTIMENTO DE PISO CERAMICO EM PORCELANATO,ACABAMENTO DA B ORDA RETIFICADO,NO FORMATO (60X60)CM,PARA USO EM AREAS COMER CIAIS COM TRAFEGO INTENSO,CONFORME ABNT NBR ISO 13006,ASSENT E EM SUPERFICIE NIVELADA COM ARGAMASSA COLANTE E REJUNTAMENT O PRONTO</t>
  </si>
  <si>
    <t>108,38</t>
  </si>
  <si>
    <t>10.2.7</t>
  </si>
  <si>
    <t>05.057.0015-0</t>
  </si>
  <si>
    <t>MAPA TATIL EM ACRILICO,COM TEXTOS,SIMBOLOS E BRAILLE EM RELEVO,MEDINDO APROXIMADAMENTE (54X39)CM,PARA SINALIZACAO E LOCALIZACAO DE AMBIENTES,CONFORME ABNT NBR 9050,EXCLUSIVE PEDESTAL.FORNECIMENTO E COLOCACAO</t>
  </si>
  <si>
    <t>un</t>
  </si>
  <si>
    <t>1,00</t>
  </si>
  <si>
    <t>10.2.8</t>
  </si>
  <si>
    <t>13.416.0015-0</t>
  </si>
  <si>
    <t>PISO TATIL DE BORRACHA,ALERTA,PARA ACESSIBILIDADE,CONFORME A</t>
  </si>
  <si>
    <t>20,69</t>
  </si>
  <si>
    <t>10.2.9</t>
  </si>
  <si>
    <t>13.365.0176-0</t>
  </si>
  <si>
    <t>SOLEIRA EM GRANITO CINZA CORUMBA,2CM DE ESPESSURA,COM 2 POLI MENTOS,LARGURA DE 15CM, EXCLUSIVE NATA DE CIMENTO,ARGAMASSA E REJUNTAMENTO 3%-DESGASTE DE FERRAMENTAS E EPI</t>
  </si>
  <si>
    <t>m</t>
  </si>
  <si>
    <t>163,01</t>
  </si>
  <si>
    <t>10.2.10</t>
  </si>
  <si>
    <t>RODAPE DE MARMORITE,FUNDIDO NO LOCAL,COM 10CM DE ALTURA,1CM DE ESPESSURA,TERMINANDO EM CANTO RETO JUNTO AO PISO,FEITO CO M CIMENTO E GRANILHA Nº1 BRANCA,COM POLIMENTO MANUAL,O MARMO RITE E EXECUTADO SOBRE EMBOCO PREVIO NAO INCLUIDO NESTA 3%-DESGASTE DE FERRAMENTAS E EPI</t>
  </si>
  <si>
    <t>181,25</t>
  </si>
  <si>
    <t>Resumo do Critério</t>
  </si>
  <si>
    <t>Tipo</t>
  </si>
  <si>
    <t>Elementos</t>
  </si>
  <si>
    <t>Nome do Subcritério</t>
  </si>
  <si>
    <t>Fórmula</t>
  </si>
  <si>
    <t/>
  </si>
  <si>
    <t>Adicionar a</t>
  </si>
  <si>
    <t>Seleção</t>
  </si>
  <si>
    <t>Comprimento*Largura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</si>
  <si>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</si>
  <si>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</si>
  <si>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</si>
  <si>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</si>
  <si>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</si>
  <si>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</si>
  <si>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</si>
  <si>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Blocks_Piso Tátil Direcional e Alerta2</t>
  </si>
  <si>
    <t>ELEMENTO TÁTIL "DIRECIONAL" TIPO PVC, COLADO 2</t>
  </si>
  <si>
    <t>Categoria</t>
  </si>
  <si>
    <t>Pisos (Área)</t>
  </si>
  <si>
    <t>Área</t>
  </si>
  <si>
    <t>Piso</t>
  </si>
  <si>
    <t>BE-MT-PI-CONTRAPISO-A.SECAS-4cm - 0,0400</t>
  </si>
  <si>
    <t>BE-MT-PI-CONTRAPISO-4cm</t>
  </si>
  <si>
    <t>Material</t>
  </si>
  <si>
    <t>Pisos (BE-MT-PI-CONC_LISO_PINTADO)</t>
  </si>
  <si>
    <t>BE-PI-PISO-PADRÃO-6cm</t>
  </si>
  <si>
    <t>BE-MT-PI-CONC_LISO_PINTADO</t>
  </si>
  <si>
    <t>BE_PI_LAJE_16cm</t>
  </si>
  <si>
    <t>BE-MT-PI-GRANILITE-1cm - 0,0100</t>
  </si>
  <si>
    <t>BE-MT-PI-INTERTRAVADO BRANCO-20X10X6cm</t>
  </si>
  <si>
    <t>BE-MT-PI-INTERTRAVADO-20X10X6cm</t>
  </si>
  <si>
    <t>BE-MT-PI-REVEST-PORC-60X60cm</t>
  </si>
  <si>
    <t>1</t>
  </si>
  <si>
    <t>Fundações estruturais (a)</t>
  </si>
  <si>
    <t>a</t>
  </si>
  <si>
    <t>Blocks_Pedestal com Mapa Tátil</t>
  </si>
  <si>
    <t>Preto</t>
  </si>
  <si>
    <t>ELEMENTO TÁTIL "ALERTA" TIPO PVC, COLADO 2</t>
  </si>
  <si>
    <t>Pisos (Perímetro)</t>
  </si>
  <si>
    <t>Perímetro</t>
  </si>
  <si>
    <t>BE-SO-SOLEIRA_CINZA_ANDORINHA_2CM</t>
  </si>
  <si>
    <t>Paredes (Comprimento)</t>
  </si>
  <si>
    <t>Comprimento</t>
  </si>
  <si>
    <t>Parede básica</t>
  </si>
  <si>
    <t>BE-MT-PI-GRANILITE-RODAPÉ-1cm</t>
  </si>
  <si>
    <t>Projeto</t>
  </si>
  <si>
    <t>Vínculo</t>
  </si>
  <si>
    <t>Elemento</t>
  </si>
  <si>
    <t>Id do Revit</t>
  </si>
  <si>
    <t>Totais:</t>
  </si>
  <si>
    <t>BE-PMSa-MOD-ARQ-ESCOLAAUTISTA-EX-000-R02</t>
  </si>
  <si>
    <t>4966452</t>
  </si>
  <si>
    <t>4966453</t>
  </si>
  <si>
    <t>4966454</t>
  </si>
  <si>
    <t>4966455</t>
  </si>
  <si>
    <t>4966456</t>
  </si>
  <si>
    <t>4966457</t>
  </si>
  <si>
    <t>4966458</t>
  </si>
  <si>
    <t>4966459</t>
  </si>
  <si>
    <t>4966460</t>
  </si>
  <si>
    <t>4966461</t>
  </si>
  <si>
    <t>4966462</t>
  </si>
  <si>
    <t>4966463</t>
  </si>
  <si>
    <t>4966464</t>
  </si>
  <si>
    <t>4966465</t>
  </si>
  <si>
    <t>4966466</t>
  </si>
  <si>
    <t>4966467</t>
  </si>
  <si>
    <t>4966468</t>
  </si>
  <si>
    <t>4966469</t>
  </si>
  <si>
    <t>4966470</t>
  </si>
  <si>
    <t>4966471</t>
  </si>
  <si>
    <t>4966472</t>
  </si>
  <si>
    <t>4966473</t>
  </si>
  <si>
    <t>4966474</t>
  </si>
  <si>
    <t>4966475</t>
  </si>
  <si>
    <t>4966476</t>
  </si>
  <si>
    <t>4966477</t>
  </si>
  <si>
    <t>4966478</t>
  </si>
  <si>
    <t>4966479</t>
  </si>
  <si>
    <t>4966480</t>
  </si>
  <si>
    <t>4966481</t>
  </si>
  <si>
    <t>4966482</t>
  </si>
  <si>
    <t>4966483</t>
  </si>
  <si>
    <t>4966484</t>
  </si>
  <si>
    <t>4966485</t>
  </si>
  <si>
    <t>4966486</t>
  </si>
  <si>
    <t>4966487</t>
  </si>
  <si>
    <t>4966488</t>
  </si>
  <si>
    <t>4966489</t>
  </si>
  <si>
    <t>4966490</t>
  </si>
  <si>
    <t>4966491</t>
  </si>
  <si>
    <t>4966492</t>
  </si>
  <si>
    <t>4966493</t>
  </si>
  <si>
    <t>4966494</t>
  </si>
  <si>
    <t>4966495</t>
  </si>
  <si>
    <t>4966496</t>
  </si>
  <si>
    <t>4966497</t>
  </si>
  <si>
    <t>4966498</t>
  </si>
  <si>
    <t>4966499</t>
  </si>
  <si>
    <t>4966500</t>
  </si>
  <si>
    <t>4966501</t>
  </si>
  <si>
    <t>4966502</t>
  </si>
  <si>
    <t>4966503</t>
  </si>
  <si>
    <t>4966504</t>
  </si>
  <si>
    <t>4966505</t>
  </si>
  <si>
    <t>4966506</t>
  </si>
  <si>
    <t>4966507</t>
  </si>
  <si>
    <t>4966508</t>
  </si>
  <si>
    <t>4966509</t>
  </si>
  <si>
    <t>4966510</t>
  </si>
  <si>
    <t>4966511</t>
  </si>
  <si>
    <t>4966512</t>
  </si>
  <si>
    <t>4966513</t>
  </si>
  <si>
    <t>4966514</t>
  </si>
  <si>
    <t>4966515</t>
  </si>
  <si>
    <t>4966516</t>
  </si>
  <si>
    <t>4966517</t>
  </si>
  <si>
    <t>4966518</t>
  </si>
  <si>
    <t>4966519</t>
  </si>
  <si>
    <t>4966520</t>
  </si>
  <si>
    <t>4966521</t>
  </si>
  <si>
    <t>4966522</t>
  </si>
  <si>
    <t>4966523</t>
  </si>
  <si>
    <t>4966524</t>
  </si>
  <si>
    <t>4966525</t>
  </si>
  <si>
    <t>4966526</t>
  </si>
  <si>
    <t>4966527</t>
  </si>
  <si>
    <t>4966528</t>
  </si>
  <si>
    <t>4966529</t>
  </si>
  <si>
    <t>4966530</t>
  </si>
  <si>
    <t>4966531</t>
  </si>
  <si>
    <t>4966532</t>
  </si>
  <si>
    <t>4966533</t>
  </si>
  <si>
    <t>4966534</t>
  </si>
  <si>
    <t>4966535</t>
  </si>
  <si>
    <t>4966536</t>
  </si>
  <si>
    <t>4966537</t>
  </si>
  <si>
    <t>4966538</t>
  </si>
  <si>
    <t>4966539</t>
  </si>
  <si>
    <t>4966540</t>
  </si>
  <si>
    <t>4966541</t>
  </si>
  <si>
    <t>4966542</t>
  </si>
  <si>
    <t>4966543</t>
  </si>
  <si>
    <t>4966544</t>
  </si>
  <si>
    <t>4966545</t>
  </si>
  <si>
    <t>4966546</t>
  </si>
  <si>
    <t>4966547</t>
  </si>
  <si>
    <t>4966548</t>
  </si>
  <si>
    <t>4966549</t>
  </si>
  <si>
    <t>4966550</t>
  </si>
  <si>
    <t>4966551</t>
  </si>
  <si>
    <t>4966552</t>
  </si>
  <si>
    <t>4966553</t>
  </si>
  <si>
    <t>4966554</t>
  </si>
  <si>
    <t>4966555</t>
  </si>
  <si>
    <t>4966556</t>
  </si>
  <si>
    <t>4966557</t>
  </si>
  <si>
    <t>4966558</t>
  </si>
  <si>
    <t>4966559</t>
  </si>
  <si>
    <t>4966560</t>
  </si>
  <si>
    <t>4966561</t>
  </si>
  <si>
    <t>4966562</t>
  </si>
  <si>
    <t>4966563</t>
  </si>
  <si>
    <t>4966564</t>
  </si>
  <si>
    <t>4966565</t>
  </si>
  <si>
    <t>4966566</t>
  </si>
  <si>
    <t>4966567</t>
  </si>
  <si>
    <t>4966568</t>
  </si>
  <si>
    <t>4966569</t>
  </si>
  <si>
    <t>4966570</t>
  </si>
  <si>
    <t>4966571</t>
  </si>
  <si>
    <t>4966572</t>
  </si>
  <si>
    <t>4966573</t>
  </si>
  <si>
    <t>4966574</t>
  </si>
  <si>
    <t>4966575</t>
  </si>
  <si>
    <t>4966576</t>
  </si>
  <si>
    <t>4966577</t>
  </si>
  <si>
    <t>4966578</t>
  </si>
  <si>
    <t>4966579</t>
  </si>
  <si>
    <t>4966580</t>
  </si>
  <si>
    <t>4966581</t>
  </si>
  <si>
    <t>4966582</t>
  </si>
  <si>
    <t>4966583</t>
  </si>
  <si>
    <t>4966584</t>
  </si>
  <si>
    <t>4966585</t>
  </si>
  <si>
    <t>4966586</t>
  </si>
  <si>
    <t>4966587</t>
  </si>
  <si>
    <t>4966588</t>
  </si>
  <si>
    <t>4966589</t>
  </si>
  <si>
    <t>4966590</t>
  </si>
  <si>
    <t>4966591</t>
  </si>
  <si>
    <t>4966592</t>
  </si>
  <si>
    <t>4966593</t>
  </si>
  <si>
    <t>4966594</t>
  </si>
  <si>
    <t>4966595</t>
  </si>
  <si>
    <t>4966596</t>
  </si>
  <si>
    <t>4966607</t>
  </si>
  <si>
    <t>4966608</t>
  </si>
  <si>
    <t>4966609</t>
  </si>
  <si>
    <t>4966610</t>
  </si>
  <si>
    <t>4966611</t>
  </si>
  <si>
    <t>4966612</t>
  </si>
  <si>
    <t>4966622</t>
  </si>
  <si>
    <t>4966623</t>
  </si>
  <si>
    <t>4966624</t>
  </si>
  <si>
    <t>4966625</t>
  </si>
  <si>
    <t>4966626</t>
  </si>
  <si>
    <t>4966627</t>
  </si>
  <si>
    <t>4966628</t>
  </si>
  <si>
    <t>4966629</t>
  </si>
  <si>
    <t>4966630</t>
  </si>
  <si>
    <t>4966631</t>
  </si>
  <si>
    <t>4966632</t>
  </si>
  <si>
    <t>4966639</t>
  </si>
  <si>
    <t>4966640</t>
  </si>
  <si>
    <t>4966641</t>
  </si>
  <si>
    <t>4966668</t>
  </si>
  <si>
    <t>4966669</t>
  </si>
  <si>
    <t>4966671</t>
  </si>
  <si>
    <t>4966672</t>
  </si>
  <si>
    <t>4966682</t>
  </si>
  <si>
    <t>4966683</t>
  </si>
  <si>
    <t>4966690</t>
  </si>
  <si>
    <t>4966703</t>
  </si>
  <si>
    <t>4966711</t>
  </si>
  <si>
    <t>4966715</t>
  </si>
  <si>
    <t>4966722</t>
  </si>
  <si>
    <t>4966723</t>
  </si>
  <si>
    <t>4966730</t>
  </si>
  <si>
    <t>4966731</t>
  </si>
  <si>
    <t>4966732</t>
  </si>
  <si>
    <t>4966741</t>
  </si>
  <si>
    <t>4966758</t>
  </si>
  <si>
    <t>4966762</t>
  </si>
  <si>
    <t>4966775</t>
  </si>
  <si>
    <t>4966779</t>
  </si>
  <si>
    <t>4966780</t>
  </si>
  <si>
    <t>4966781</t>
  </si>
  <si>
    <t>4966782</t>
  </si>
  <si>
    <t>4966783</t>
  </si>
  <si>
    <t>4966784</t>
  </si>
  <si>
    <t>4966785</t>
  </si>
  <si>
    <t>4966798</t>
  </si>
  <si>
    <t>4966802</t>
  </si>
  <si>
    <t>4966815</t>
  </si>
  <si>
    <t>4966819</t>
  </si>
  <si>
    <t>4966820</t>
  </si>
  <si>
    <t>4966821</t>
  </si>
  <si>
    <t>4966822</t>
  </si>
  <si>
    <t>4966823</t>
  </si>
  <si>
    <t>4966824</t>
  </si>
  <si>
    <t>4966837</t>
  </si>
  <si>
    <t>4966841</t>
  </si>
  <si>
    <t>4966854</t>
  </si>
  <si>
    <t>4966858</t>
  </si>
  <si>
    <t>4966859</t>
  </si>
  <si>
    <t>4966860</t>
  </si>
  <si>
    <t>4966861</t>
  </si>
  <si>
    <t>4966862</t>
  </si>
  <si>
    <t>4966871</t>
  </si>
  <si>
    <t>4966872</t>
  </si>
  <si>
    <t>4966873</t>
  </si>
  <si>
    <t>4966874</t>
  </si>
  <si>
    <t>4966875</t>
  </si>
  <si>
    <t>4966876</t>
  </si>
  <si>
    <t>4966877</t>
  </si>
  <si>
    <t>4966878</t>
  </si>
  <si>
    <t>4966879</t>
  </si>
  <si>
    <t>4966880</t>
  </si>
  <si>
    <t>4966881</t>
  </si>
  <si>
    <t>4966882</t>
  </si>
  <si>
    <t>4966883</t>
  </si>
  <si>
    <t>4966893</t>
  </si>
  <si>
    <t>4966894</t>
  </si>
  <si>
    <t>4966904</t>
  </si>
  <si>
    <t>4966911</t>
  </si>
  <si>
    <t>4966912</t>
  </si>
  <si>
    <t>4966919</t>
  </si>
  <si>
    <t>4966920</t>
  </si>
  <si>
    <t>4966921</t>
  </si>
  <si>
    <t>4966922</t>
  </si>
  <si>
    <t>4966923</t>
  </si>
  <si>
    <t>4966927</t>
  </si>
  <si>
    <t>4966931</t>
  </si>
  <si>
    <t>4966932</t>
  </si>
  <si>
    <t>4966934</t>
  </si>
  <si>
    <t>4966935</t>
  </si>
  <si>
    <t>4966936</t>
  </si>
  <si>
    <t>4966937</t>
  </si>
  <si>
    <t>4966938</t>
  </si>
  <si>
    <t>4966939</t>
  </si>
  <si>
    <t>4966940</t>
  </si>
  <si>
    <t>4966941</t>
  </si>
  <si>
    <t>4966942</t>
  </si>
  <si>
    <t>4966943</t>
  </si>
  <si>
    <t>4966944</t>
  </si>
  <si>
    <t>4966945</t>
  </si>
  <si>
    <t>4966946</t>
  </si>
  <si>
    <t>4966947</t>
  </si>
  <si>
    <t>4966948</t>
  </si>
  <si>
    <t>4966949</t>
  </si>
  <si>
    <t>4966959</t>
  </si>
  <si>
    <t>4966966</t>
  </si>
  <si>
    <t>4966967</t>
  </si>
  <si>
    <t>4966974</t>
  </si>
  <si>
    <t>4966975</t>
  </si>
  <si>
    <t>4966976</t>
  </si>
  <si>
    <t>4966977</t>
  </si>
  <si>
    <t>4966978</t>
  </si>
  <si>
    <t>4966982</t>
  </si>
  <si>
    <t>4966986</t>
  </si>
  <si>
    <t>4966987</t>
  </si>
  <si>
    <t>4966989</t>
  </si>
  <si>
    <t>4966990</t>
  </si>
  <si>
    <t>4966991</t>
  </si>
  <si>
    <t>4966992</t>
  </si>
  <si>
    <t>4966993</t>
  </si>
  <si>
    <t>4966994</t>
  </si>
  <si>
    <t>4966995</t>
  </si>
  <si>
    <t>4966996</t>
  </si>
  <si>
    <t>4966997</t>
  </si>
  <si>
    <t>4966998</t>
  </si>
  <si>
    <t>4966999</t>
  </si>
  <si>
    <t>4967000</t>
  </si>
  <si>
    <t>4967001</t>
  </si>
  <si>
    <t>4967002</t>
  </si>
  <si>
    <t>4967003</t>
  </si>
  <si>
    <t>4967004</t>
  </si>
  <si>
    <t>4967009</t>
  </si>
  <si>
    <t>4967010</t>
  </si>
  <si>
    <t>4967011</t>
  </si>
  <si>
    <t>4967012</t>
  </si>
  <si>
    <t>4967022</t>
  </si>
  <si>
    <t>4967023</t>
  </si>
  <si>
    <t>4967024</t>
  </si>
  <si>
    <t>4967031</t>
  </si>
  <si>
    <t>4967041</t>
  </si>
  <si>
    <t>4967048</t>
  </si>
  <si>
    <t>4967053</t>
  </si>
  <si>
    <t>4967054</t>
  </si>
  <si>
    <t>4967055</t>
  </si>
  <si>
    <t>4967056</t>
  </si>
  <si>
    <t>4967057</t>
  </si>
  <si>
    <t>4967058</t>
  </si>
  <si>
    <t>4967059</t>
  </si>
  <si>
    <t>4967060</t>
  </si>
  <si>
    <t>4967064</t>
  </si>
  <si>
    <t>4967065</t>
  </si>
  <si>
    <t>4967066</t>
  </si>
  <si>
    <t>4967079</t>
  </si>
  <si>
    <t>4967083</t>
  </si>
  <si>
    <t>4967084</t>
  </si>
  <si>
    <t>3220678</t>
  </si>
  <si>
    <t>3220694</t>
  </si>
  <si>
    <t>3220711</t>
  </si>
  <si>
    <t>3220728</t>
  </si>
  <si>
    <t>3220745</t>
  </si>
  <si>
    <t>3220762</t>
  </si>
  <si>
    <t>3220779</t>
  </si>
  <si>
    <t>3220796</t>
  </si>
  <si>
    <t>3220836</t>
  </si>
  <si>
    <t>3220853</t>
  </si>
  <si>
    <t>3220870</t>
  </si>
  <si>
    <t>3220887</t>
  </si>
  <si>
    <t>3220927</t>
  </si>
  <si>
    <t>3220961</t>
  </si>
  <si>
    <t>3220995</t>
  </si>
  <si>
    <t>3221012</t>
  </si>
  <si>
    <t>3221129</t>
  </si>
  <si>
    <t>3221146</t>
  </si>
  <si>
    <t>3221163</t>
  </si>
  <si>
    <t>3221203</t>
  </si>
  <si>
    <t>3221220</t>
  </si>
  <si>
    <t>3221283</t>
  </si>
  <si>
    <t>3221300</t>
  </si>
  <si>
    <t>3221334</t>
  </si>
  <si>
    <t>3221368</t>
  </si>
  <si>
    <t>3221385</t>
  </si>
  <si>
    <t>3221402</t>
  </si>
  <si>
    <t>3221419</t>
  </si>
  <si>
    <t>3221436</t>
  </si>
  <si>
    <t>3221519</t>
  </si>
  <si>
    <t>3221565</t>
  </si>
  <si>
    <t>3221601</t>
  </si>
  <si>
    <t>3221633</t>
  </si>
  <si>
    <t>3221802</t>
  </si>
  <si>
    <t>3221935</t>
  </si>
  <si>
    <t>3221950</t>
  </si>
  <si>
    <t>3222025</t>
  </si>
  <si>
    <t>3444125</t>
  </si>
  <si>
    <t>3444147</t>
  </si>
  <si>
    <t>3444169</t>
  </si>
  <si>
    <t>3444188</t>
  </si>
  <si>
    <t>3444213</t>
  </si>
  <si>
    <t>3444238</t>
  </si>
  <si>
    <t>3444263</t>
  </si>
  <si>
    <t>3444288</t>
  </si>
  <si>
    <t>3444310</t>
  </si>
  <si>
    <t>3444332</t>
  </si>
  <si>
    <t>3444354</t>
  </si>
  <si>
    <t>3444370</t>
  </si>
  <si>
    <t>3444386</t>
  </si>
  <si>
    <t>3444411</t>
  </si>
  <si>
    <t>3444436</t>
  </si>
  <si>
    <t>3494863</t>
  </si>
  <si>
    <t>3689718</t>
  </si>
  <si>
    <t>3247211</t>
  </si>
  <si>
    <t>3247242</t>
  </si>
  <si>
    <t>3247258</t>
  </si>
  <si>
    <t>3247275</t>
  </si>
  <si>
    <t>3799560</t>
  </si>
  <si>
    <t>3242972</t>
  </si>
  <si>
    <t>3222042</t>
  </si>
  <si>
    <t>3222059</t>
  </si>
  <si>
    <t>3222075</t>
  </si>
  <si>
    <t>3222091</t>
  </si>
  <si>
    <t>3222107</t>
  </si>
  <si>
    <t>3222123</t>
  </si>
  <si>
    <t>3222315</t>
  </si>
  <si>
    <t>3222332</t>
  </si>
  <si>
    <t>3222349</t>
  </si>
  <si>
    <t>3222365</t>
  </si>
  <si>
    <t>3222381</t>
  </si>
  <si>
    <t>3222415</t>
  </si>
  <si>
    <t>3222432</t>
  </si>
  <si>
    <t>3222546</t>
  </si>
  <si>
    <t>3222710</t>
  </si>
  <si>
    <t>3222971</t>
  </si>
  <si>
    <t>3223006</t>
  </si>
  <si>
    <t>3444591</t>
  </si>
  <si>
    <t>3444610</t>
  </si>
  <si>
    <t>3444635</t>
  </si>
  <si>
    <t>3444660</t>
  </si>
  <si>
    <t>3444685</t>
  </si>
  <si>
    <t>3444776</t>
  </si>
  <si>
    <t>3444792</t>
  </si>
  <si>
    <t>3444808</t>
  </si>
  <si>
    <t>3444833</t>
  </si>
  <si>
    <t>3444874</t>
  </si>
  <si>
    <t>3444921</t>
  </si>
  <si>
    <t>4748546</t>
  </si>
  <si>
    <t>3719905</t>
  </si>
  <si>
    <t>3719983</t>
  </si>
  <si>
    <t>3719991</t>
  </si>
  <si>
    <t>3719999</t>
  </si>
  <si>
    <t>3720007</t>
  </si>
  <si>
    <t>3720059</t>
  </si>
  <si>
    <t>4506104</t>
  </si>
  <si>
    <t>3494893</t>
  </si>
  <si>
    <t>3710544</t>
  </si>
  <si>
    <t>3710554</t>
  </si>
  <si>
    <t>3710564</t>
  </si>
  <si>
    <t>3710574</t>
  </si>
  <si>
    <t>3710584</t>
  </si>
  <si>
    <t>4745454</t>
  </si>
  <si>
    <t>3223859</t>
  </si>
  <si>
    <t>3222139</t>
  </si>
  <si>
    <t>3222155</t>
  </si>
  <si>
    <t>3222193</t>
  </si>
  <si>
    <t>3222209</t>
  </si>
  <si>
    <t>3222225</t>
  </si>
  <si>
    <t>3222241</t>
  </si>
  <si>
    <t>3222281</t>
  </si>
  <si>
    <t>3222563</t>
  </si>
  <si>
    <t>3222579</t>
  </si>
  <si>
    <t>3222617</t>
  </si>
  <si>
    <t>3222633</t>
  </si>
  <si>
    <t>3222744</t>
  </si>
  <si>
    <t>3222846</t>
  </si>
  <si>
    <t>3223037</t>
  </si>
  <si>
    <t>3444858</t>
  </si>
  <si>
    <t>4478714</t>
  </si>
  <si>
    <t>4478799</t>
  </si>
  <si>
    <t>4478818</t>
  </si>
  <si>
    <t>4478838</t>
  </si>
  <si>
    <t>3247322</t>
  </si>
  <si>
    <t>3247339</t>
  </si>
  <si>
    <t>3247357</t>
  </si>
  <si>
    <t>4966633</t>
  </si>
  <si>
    <t>4966597</t>
  </si>
  <si>
    <t>4966598</t>
  </si>
  <si>
    <t>4966599</t>
  </si>
  <si>
    <t>4966600</t>
  </si>
  <si>
    <t>4966601</t>
  </si>
  <si>
    <t>4966602</t>
  </si>
  <si>
    <t>4966603</t>
  </si>
  <si>
    <t>4966604</t>
  </si>
  <si>
    <t>4966605</t>
  </si>
  <si>
    <t>4966606</t>
  </si>
  <si>
    <t>4966613</t>
  </si>
  <si>
    <t>4966614</t>
  </si>
  <si>
    <t>4966615</t>
  </si>
  <si>
    <t>4966616</t>
  </si>
  <si>
    <t>4966617</t>
  </si>
  <si>
    <t>4966618</t>
  </si>
  <si>
    <t>4966619</t>
  </si>
  <si>
    <t>4966620</t>
  </si>
  <si>
    <t>4966621</t>
  </si>
  <si>
    <t>4966634</t>
  </si>
  <si>
    <t>4966635</t>
  </si>
  <si>
    <t>4966636</t>
  </si>
  <si>
    <t>4966637</t>
  </si>
  <si>
    <t>4966638</t>
  </si>
  <si>
    <t>4966642</t>
  </si>
  <si>
    <t>4966643</t>
  </si>
  <si>
    <t>4966644</t>
  </si>
  <si>
    <t>4966645</t>
  </si>
  <si>
    <t>4966646</t>
  </si>
  <si>
    <t>4966647</t>
  </si>
  <si>
    <t>4966648</t>
  </si>
  <si>
    <t>4966649</t>
  </si>
  <si>
    <t>4966650</t>
  </si>
  <si>
    <t>4966651</t>
  </si>
  <si>
    <t>4966652</t>
  </si>
  <si>
    <t>4966653</t>
  </si>
  <si>
    <t>4966654</t>
  </si>
  <si>
    <t>4966655</t>
  </si>
  <si>
    <t>4966656</t>
  </si>
  <si>
    <t>4966657</t>
  </si>
  <si>
    <t>4966658</t>
  </si>
  <si>
    <t>4966659</t>
  </si>
  <si>
    <t>4966660</t>
  </si>
  <si>
    <t>4966661</t>
  </si>
  <si>
    <t>4966662</t>
  </si>
  <si>
    <t>4966663</t>
  </si>
  <si>
    <t>4966664</t>
  </si>
  <si>
    <t>4966665</t>
  </si>
  <si>
    <t>4966666</t>
  </si>
  <si>
    <t>4966667</t>
  </si>
  <si>
    <t>4966670</t>
  </si>
  <si>
    <t>4966673</t>
  </si>
  <si>
    <t>4966674</t>
  </si>
  <si>
    <t>4966675</t>
  </si>
  <si>
    <t>4966676</t>
  </si>
  <si>
    <t>4966677</t>
  </si>
  <si>
    <t>4966678</t>
  </si>
  <si>
    <t>4966679</t>
  </si>
  <si>
    <t>4966680</t>
  </si>
  <si>
    <t>4966681</t>
  </si>
  <si>
    <t>4966684</t>
  </si>
  <si>
    <t>4966685</t>
  </si>
  <si>
    <t>4966686</t>
  </si>
  <si>
    <t>4966687</t>
  </si>
  <si>
    <t>4966688</t>
  </si>
  <si>
    <t>4966689</t>
  </si>
  <si>
    <t>4966691</t>
  </si>
  <si>
    <t>4966692</t>
  </si>
  <si>
    <t>4966693</t>
  </si>
  <si>
    <t>4966694</t>
  </si>
  <si>
    <t>4966695</t>
  </si>
  <si>
    <t>4966696</t>
  </si>
  <si>
    <t>4966697</t>
  </si>
  <si>
    <t>4966698</t>
  </si>
  <si>
    <t>4966699</t>
  </si>
  <si>
    <t>4966700</t>
  </si>
  <si>
    <t>4966701</t>
  </si>
  <si>
    <t>4966702</t>
  </si>
  <si>
    <t>4966704</t>
  </si>
  <si>
    <t>4966705</t>
  </si>
  <si>
    <t>4966706</t>
  </si>
  <si>
    <t>4966707</t>
  </si>
  <si>
    <t>4966708</t>
  </si>
  <si>
    <t>4966709</t>
  </si>
  <si>
    <t>4966710</t>
  </si>
  <si>
    <t>4966712</t>
  </si>
  <si>
    <t>4966713</t>
  </si>
  <si>
    <t>4966714</t>
  </si>
  <si>
    <t>4966716</t>
  </si>
  <si>
    <t>4966717</t>
  </si>
  <si>
    <t>4966718</t>
  </si>
  <si>
    <t>4966719</t>
  </si>
  <si>
    <t>4966720</t>
  </si>
  <si>
    <t>4966721</t>
  </si>
  <si>
    <t>4966724</t>
  </si>
  <si>
    <t>4966725</t>
  </si>
  <si>
    <t>4966726</t>
  </si>
  <si>
    <t>4966727</t>
  </si>
  <si>
    <t>4966728</t>
  </si>
  <si>
    <t>4966729</t>
  </si>
  <si>
    <t>4966733</t>
  </si>
  <si>
    <t>4966734</t>
  </si>
  <si>
    <t>4966735</t>
  </si>
  <si>
    <t>4966736</t>
  </si>
  <si>
    <t>4966737</t>
  </si>
  <si>
    <t>4966738</t>
  </si>
  <si>
    <t>4966739</t>
  </si>
  <si>
    <t>4966740</t>
  </si>
  <si>
    <t>4966742</t>
  </si>
  <si>
    <t>4966743</t>
  </si>
  <si>
    <t>4966744</t>
  </si>
  <si>
    <t>4966745</t>
  </si>
  <si>
    <t>4966746</t>
  </si>
  <si>
    <t>4966747</t>
  </si>
  <si>
    <t>4966748</t>
  </si>
  <si>
    <t>4966749</t>
  </si>
  <si>
    <t>4966750</t>
  </si>
  <si>
    <t>4966751</t>
  </si>
  <si>
    <t>4966752</t>
  </si>
  <si>
    <t>4966753</t>
  </si>
  <si>
    <t>4966754</t>
  </si>
  <si>
    <t>4966755</t>
  </si>
  <si>
    <t>4966756</t>
  </si>
  <si>
    <t>4966757</t>
  </si>
  <si>
    <t>4966759</t>
  </si>
  <si>
    <t>4966760</t>
  </si>
  <si>
    <t>4966761</t>
  </si>
  <si>
    <t>4966763</t>
  </si>
  <si>
    <t>4966764</t>
  </si>
  <si>
    <t>4966765</t>
  </si>
  <si>
    <t>4966766</t>
  </si>
  <si>
    <t>4966767</t>
  </si>
  <si>
    <t>4966768</t>
  </si>
  <si>
    <t>4966769</t>
  </si>
  <si>
    <t>4966770</t>
  </si>
  <si>
    <t>4966771</t>
  </si>
  <si>
    <t>4966772</t>
  </si>
  <si>
    <t>4966773</t>
  </si>
  <si>
    <t>4966774</t>
  </si>
  <si>
    <t>4966776</t>
  </si>
  <si>
    <t>4966777</t>
  </si>
  <si>
    <t>4966778</t>
  </si>
  <si>
    <t>4966786</t>
  </si>
  <si>
    <t>4966787</t>
  </si>
  <si>
    <t>4966788</t>
  </si>
  <si>
    <t>4966789</t>
  </si>
  <si>
    <t>4966790</t>
  </si>
  <si>
    <t>4966791</t>
  </si>
  <si>
    <t>4966792</t>
  </si>
  <si>
    <t>4966793</t>
  </si>
  <si>
    <t>4966794</t>
  </si>
  <si>
    <t>4966795</t>
  </si>
  <si>
    <t>4966796</t>
  </si>
  <si>
    <t>4966797</t>
  </si>
  <si>
    <t>4966799</t>
  </si>
  <si>
    <t>4966800</t>
  </si>
  <si>
    <t>4966801</t>
  </si>
  <si>
    <t>4966803</t>
  </si>
  <si>
    <t>4966804</t>
  </si>
  <si>
    <t>4966805</t>
  </si>
  <si>
    <t>4966806</t>
  </si>
  <si>
    <t>4966807</t>
  </si>
  <si>
    <t>4966808</t>
  </si>
  <si>
    <t>4966809</t>
  </si>
  <si>
    <t>4966810</t>
  </si>
  <si>
    <t>4966811</t>
  </si>
  <si>
    <t>4966812</t>
  </si>
  <si>
    <t>4966813</t>
  </si>
  <si>
    <t>4966814</t>
  </si>
  <si>
    <t>4966816</t>
  </si>
  <si>
    <t>4966817</t>
  </si>
  <si>
    <t>4966818</t>
  </si>
  <si>
    <t>4966825</t>
  </si>
  <si>
    <t>4966826</t>
  </si>
  <si>
    <t>4966827</t>
  </si>
  <si>
    <t>4966828</t>
  </si>
  <si>
    <t>4966829</t>
  </si>
  <si>
    <t>4966830</t>
  </si>
  <si>
    <t>4966831</t>
  </si>
  <si>
    <t>4966832</t>
  </si>
  <si>
    <t>4966833</t>
  </si>
  <si>
    <t>4966834</t>
  </si>
  <si>
    <t>4966835</t>
  </si>
  <si>
    <t>4966836</t>
  </si>
  <si>
    <t>4966838</t>
  </si>
  <si>
    <t>4966839</t>
  </si>
  <si>
    <t>4966840</t>
  </si>
  <si>
    <t>4966842</t>
  </si>
  <si>
    <t>4966843</t>
  </si>
  <si>
    <t>4966844</t>
  </si>
  <si>
    <t>4966845</t>
  </si>
  <si>
    <t>4966846</t>
  </si>
  <si>
    <t>4966847</t>
  </si>
  <si>
    <t>4966848</t>
  </si>
  <si>
    <t>4966849</t>
  </si>
  <si>
    <t>4966850</t>
  </si>
  <si>
    <t>4966851</t>
  </si>
  <si>
    <t>4966852</t>
  </si>
  <si>
    <t>4966853</t>
  </si>
  <si>
    <t>4966855</t>
  </si>
  <si>
    <t>4966856</t>
  </si>
  <si>
    <t>4966857</t>
  </si>
  <si>
    <t>4966863</t>
  </si>
  <si>
    <t>4966864</t>
  </si>
  <si>
    <t>4966865</t>
  </si>
  <si>
    <t>4966866</t>
  </si>
  <si>
    <t>4966867</t>
  </si>
  <si>
    <t>4966868</t>
  </si>
  <si>
    <t>4966869</t>
  </si>
  <si>
    <t>4966870</t>
  </si>
  <si>
    <t>4966884</t>
  </si>
  <si>
    <t>4966885</t>
  </si>
  <si>
    <t>4966886</t>
  </si>
  <si>
    <t>4966887</t>
  </si>
  <si>
    <t>4966888</t>
  </si>
  <si>
    <t>4966889</t>
  </si>
  <si>
    <t>4966890</t>
  </si>
  <si>
    <t>4966891</t>
  </si>
  <si>
    <t>4966892</t>
  </si>
  <si>
    <t>4966895</t>
  </si>
  <si>
    <t>4966896</t>
  </si>
  <si>
    <t>4966897</t>
  </si>
  <si>
    <t>4966898</t>
  </si>
  <si>
    <t>4966899</t>
  </si>
  <si>
    <t>4966900</t>
  </si>
  <si>
    <t>4966901</t>
  </si>
  <si>
    <t>4966902</t>
  </si>
  <si>
    <t>4966903</t>
  </si>
  <si>
    <t>4966905</t>
  </si>
  <si>
    <t>4966906</t>
  </si>
  <si>
    <t>4966907</t>
  </si>
  <si>
    <t>4966908</t>
  </si>
  <si>
    <t>4966909</t>
  </si>
  <si>
    <t>4966910</t>
  </si>
  <si>
    <t>4966913</t>
  </si>
  <si>
    <t>4966914</t>
  </si>
  <si>
    <t>4966915</t>
  </si>
  <si>
    <t>4966916</t>
  </si>
  <si>
    <t>4966917</t>
  </si>
  <si>
    <t>4966918</t>
  </si>
  <si>
    <t>4966924</t>
  </si>
  <si>
    <t>4966925</t>
  </si>
  <si>
    <t>4966926</t>
  </si>
  <si>
    <t>4966928</t>
  </si>
  <si>
    <t>4966929</t>
  </si>
  <si>
    <t>4966930</t>
  </si>
  <si>
    <t>4966933</t>
  </si>
  <si>
    <t>4966950</t>
  </si>
  <si>
    <t>4966951</t>
  </si>
  <si>
    <t>4966952</t>
  </si>
  <si>
    <t>4966953</t>
  </si>
  <si>
    <t>4966954</t>
  </si>
  <si>
    <t>4966955</t>
  </si>
  <si>
    <t>4966956</t>
  </si>
  <si>
    <t>4966957</t>
  </si>
  <si>
    <t>4966958</t>
  </si>
  <si>
    <t>4966960</t>
  </si>
  <si>
    <t>4966961</t>
  </si>
  <si>
    <t>4966962</t>
  </si>
  <si>
    <t>4966963</t>
  </si>
  <si>
    <t>4966964</t>
  </si>
  <si>
    <t>4966965</t>
  </si>
  <si>
    <t>4966968</t>
  </si>
  <si>
    <t>4966969</t>
  </si>
  <si>
    <t>4966970</t>
  </si>
  <si>
    <t>4966971</t>
  </si>
  <si>
    <t>4966972</t>
  </si>
  <si>
    <t>4966973</t>
  </si>
  <si>
    <t>4966979</t>
  </si>
  <si>
    <t>4966980</t>
  </si>
  <si>
    <t>4966981</t>
  </si>
  <si>
    <t>4966983</t>
  </si>
  <si>
    <t>4966984</t>
  </si>
  <si>
    <t>4966985</t>
  </si>
  <si>
    <t>4966988</t>
  </si>
  <si>
    <t>4967005</t>
  </si>
  <si>
    <t>4967006</t>
  </si>
  <si>
    <t>4967007</t>
  </si>
  <si>
    <t>4967008</t>
  </si>
  <si>
    <t>4967013</t>
  </si>
  <si>
    <t>4967014</t>
  </si>
  <si>
    <t>4967015</t>
  </si>
  <si>
    <t>4967016</t>
  </si>
  <si>
    <t>4967017</t>
  </si>
  <si>
    <t>4967018</t>
  </si>
  <si>
    <t>4967019</t>
  </si>
  <si>
    <t>4967020</t>
  </si>
  <si>
    <t>4967021</t>
  </si>
  <si>
    <t>4967025</t>
  </si>
  <si>
    <t>4967026</t>
  </si>
  <si>
    <t>4967027</t>
  </si>
  <si>
    <t>4967028</t>
  </si>
  <si>
    <t>4967029</t>
  </si>
  <si>
    <t>4967030</t>
  </si>
  <si>
    <t>4967032</t>
  </si>
  <si>
    <t>4967033</t>
  </si>
  <si>
    <t>4967034</t>
  </si>
  <si>
    <t>4967035</t>
  </si>
  <si>
    <t>4967036</t>
  </si>
  <si>
    <t>4967037</t>
  </si>
  <si>
    <t>4967038</t>
  </si>
  <si>
    <t>4967039</t>
  </si>
  <si>
    <t>4967040</t>
  </si>
  <si>
    <t>4967042</t>
  </si>
  <si>
    <t>4967043</t>
  </si>
  <si>
    <t>4967044</t>
  </si>
  <si>
    <t>4967045</t>
  </si>
  <si>
    <t>4967046</t>
  </si>
  <si>
    <t>4967047</t>
  </si>
  <si>
    <t>4967049</t>
  </si>
  <si>
    <t>4967050</t>
  </si>
  <si>
    <t>4967051</t>
  </si>
  <si>
    <t>4967052</t>
  </si>
  <si>
    <t>4967061</t>
  </si>
  <si>
    <t>4967062</t>
  </si>
  <si>
    <t>4967063</t>
  </si>
  <si>
    <t>4967067</t>
  </si>
  <si>
    <t>4967068</t>
  </si>
  <si>
    <t>4967069</t>
  </si>
  <si>
    <t>4967070</t>
  </si>
  <si>
    <t>4967071</t>
  </si>
  <si>
    <t>4967072</t>
  </si>
  <si>
    <t>4967073</t>
  </si>
  <si>
    <t>4967074</t>
  </si>
  <si>
    <t>4967075</t>
  </si>
  <si>
    <t>4967076</t>
  </si>
  <si>
    <t>4967077</t>
  </si>
  <si>
    <t>4967078</t>
  </si>
  <si>
    <t>4967080</t>
  </si>
  <si>
    <t>4967081</t>
  </si>
  <si>
    <t>4967082</t>
  </si>
  <si>
    <t>4748556</t>
  </si>
  <si>
    <t>4506142</t>
  </si>
  <si>
    <t>3725516</t>
  </si>
  <si>
    <t>4593747</t>
  </si>
  <si>
    <t>3721317</t>
  </si>
  <si>
    <t>3721334</t>
  </si>
  <si>
    <t>3721353</t>
  </si>
  <si>
    <t>3721418</t>
  </si>
  <si>
    <t>3721436</t>
  </si>
  <si>
    <t>3721455</t>
  </si>
  <si>
    <t>3802875</t>
  </si>
  <si>
    <t>3802900</t>
  </si>
  <si>
    <t>3685205</t>
  </si>
  <si>
    <t>3685212</t>
  </si>
  <si>
    <t>3685219</t>
  </si>
  <si>
    <t>3685226</t>
  </si>
  <si>
    <t>3685233</t>
  </si>
  <si>
    <t>3685240</t>
  </si>
  <si>
    <t>3685247</t>
  </si>
  <si>
    <t>3685254</t>
  </si>
  <si>
    <t>3685261</t>
  </si>
  <si>
    <t>3685268</t>
  </si>
  <si>
    <t>3685275</t>
  </si>
  <si>
    <t>3685282</t>
  </si>
  <si>
    <t>3685289</t>
  </si>
  <si>
    <t>3685296</t>
  </si>
  <si>
    <t>3685303</t>
  </si>
  <si>
    <t>3685310</t>
  </si>
  <si>
    <t>3685317</t>
  </si>
  <si>
    <t>3685324</t>
  </si>
  <si>
    <t>3685331</t>
  </si>
  <si>
    <t>3685338</t>
  </si>
  <si>
    <t>3685345</t>
  </si>
  <si>
    <t>3685352</t>
  </si>
  <si>
    <t>3685359</t>
  </si>
  <si>
    <t>3685366</t>
  </si>
  <si>
    <t>3685373</t>
  </si>
  <si>
    <t>3685380</t>
  </si>
  <si>
    <t>3685387</t>
  </si>
  <si>
    <t>3685394</t>
  </si>
  <si>
    <t>3685401</t>
  </si>
  <si>
    <t>3685408</t>
  </si>
  <si>
    <t>3685415</t>
  </si>
  <si>
    <t>3685422</t>
  </si>
  <si>
    <t>3685429</t>
  </si>
  <si>
    <t>3685436</t>
  </si>
  <si>
    <t>3685443</t>
  </si>
  <si>
    <t>3685450</t>
  </si>
  <si>
    <t>3685457</t>
  </si>
  <si>
    <t>3685464</t>
  </si>
  <si>
    <t>3685471</t>
  </si>
  <si>
    <t>3685478</t>
  </si>
  <si>
    <t>3685499</t>
  </si>
  <si>
    <t>3685527</t>
  </si>
  <si>
    <t>3685541</t>
  </si>
  <si>
    <t>3685548</t>
  </si>
  <si>
    <t>3685555</t>
  </si>
  <si>
    <t>3685562</t>
  </si>
  <si>
    <t>3685569</t>
  </si>
  <si>
    <t>3685576</t>
  </si>
  <si>
    <t>3685583</t>
  </si>
  <si>
    <t>3685590</t>
  </si>
  <si>
    <t>3685597</t>
  </si>
  <si>
    <t>3685604</t>
  </si>
  <si>
    <t>3685611</t>
  </si>
  <si>
    <t>3685618</t>
  </si>
  <si>
    <t>3685625</t>
  </si>
  <si>
    <t>3685632</t>
  </si>
  <si>
    <t>3685639</t>
  </si>
  <si>
    <t>3685646</t>
  </si>
  <si>
    <t>3697366</t>
  </si>
  <si>
    <t>3697370</t>
  </si>
  <si>
    <t>3697374</t>
  </si>
  <si>
    <t>3697378</t>
  </si>
  <si>
    <t>3697756</t>
  </si>
  <si>
    <t>3697757</t>
  </si>
  <si>
    <t>3697758</t>
  </si>
  <si>
    <t>3697759</t>
  </si>
  <si>
    <t>3698310</t>
  </si>
  <si>
    <t>3698311</t>
  </si>
  <si>
    <t>3698312</t>
  </si>
  <si>
    <t>3698313</t>
  </si>
  <si>
    <t>3698593</t>
  </si>
  <si>
    <t>3698594</t>
  </si>
  <si>
    <t>3698595</t>
  </si>
  <si>
    <t>3698596</t>
  </si>
  <si>
    <t>3698079</t>
  </si>
  <si>
    <t>3698080</t>
  </si>
  <si>
    <t>3698081</t>
  </si>
  <si>
    <t>3698082</t>
  </si>
  <si>
    <t>3722514</t>
  </si>
  <si>
    <t>3722515</t>
  </si>
  <si>
    <t>3722516</t>
  </si>
  <si>
    <t>3722517</t>
  </si>
  <si>
    <t>3722532</t>
  </si>
  <si>
    <t>3722533</t>
  </si>
  <si>
    <t>3722534</t>
  </si>
  <si>
    <t>3722535</t>
  </si>
  <si>
    <t>3722550</t>
  </si>
  <si>
    <t>3722551</t>
  </si>
  <si>
    <t>3722552</t>
  </si>
  <si>
    <t>3722553</t>
  </si>
  <si>
    <t>3722568</t>
  </si>
  <si>
    <t>3722569</t>
  </si>
  <si>
    <t>3722570</t>
  </si>
  <si>
    <t>3722571</t>
  </si>
  <si>
    <t>3722620</t>
  </si>
  <si>
    <t>3722621</t>
  </si>
  <si>
    <t>3722622</t>
  </si>
  <si>
    <t>3722623</t>
  </si>
  <si>
    <t>3722638</t>
  </si>
  <si>
    <t>3722639</t>
  </si>
  <si>
    <t>3722640</t>
  </si>
  <si>
    <t>3722641</t>
  </si>
  <si>
    <t>3722656</t>
  </si>
  <si>
    <t>3722657</t>
  </si>
  <si>
    <t>3722658</t>
  </si>
  <si>
    <t>3722659</t>
  </si>
  <si>
    <t>3722674</t>
  </si>
  <si>
    <t>3722675</t>
  </si>
  <si>
    <t>3722676</t>
  </si>
  <si>
    <t>3722677</t>
  </si>
  <si>
    <t>3722752</t>
  </si>
  <si>
    <t>3722753</t>
  </si>
  <si>
    <t>3722754</t>
  </si>
  <si>
    <t>3722755</t>
  </si>
  <si>
    <t>13.380.0016-0</t>
  </si>
  <si>
    <t>RODAPE DE MARMORITE,FUNDIDO NO LOCAL,COM 10CM DE ALTURA,1CM DE ESPESSURA,TERMINANDO EM CANTO RETO JUNTO AO PISO,FEITO CO M CIMENTO E GRANILHA Nº1 PRETA,COM POLIMENTO MANUAL,O MARMOR ITE E EXECUTADO SOBRE EMBOCO PREVIO NAO INCLUIDO NESTA E ABNT NBR 16697 OCIAIS GOS SOCIAIS IA 036 A 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</si>
</sst>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4" fontId="1" fillId="4" borderId="1" xfId="1" applyNumberFormat="1" applyFill="1" applyBorder="1">
      <alignment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0.2.1" displayName="Criteria_Summary10.2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0.2.10" displayName="Criteria_Summary10.2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10_2_11" displayName="Elements10_2_11" ref="A6:E308" totalsRowCount="1" totalsRowCellStyle="styleRegular">
  <autoFilter ref="A6:E307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10_2_21" displayName="Elements10_2_21" ref="A6:E65" totalsRowCount="1" totalsRowCellStyle="styleRegular">
  <autoFilter ref="A6:E64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10_2_31" displayName="Elements10_2_31" ref="A6:E8" totalsRowCount="1" totalsRowCellStyle="styleRegular">
  <autoFilter ref="A6:E7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0_2_32" displayName="Elements10_2_32" ref="A16:E18" totalsRowCount="1" totalsRowCellStyle="styleRegular">
  <autoFilter ref="A16:E17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10_2_41" displayName="Elements10_2_41" ref="A6:E49" totalsRowCount="1" totalsRowCellStyle="styleRegular">
  <autoFilter ref="A6:E48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0_2_51" displayName="Elements10_2_51" ref="A6:E9" totalsRowCount="1" totalsRowCellStyle="styleRegular">
  <autoFilter ref="A6:E8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0_2_61" displayName="Elements10_2_61" ref="A6:E29" totalsRowCount="1" totalsRowCellStyle="styleRegular">
  <autoFilter ref="A6:E28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0_2_71" displayName="Elements10_2_71" ref="A6:E8" totalsRowCount="1" totalsRowCellStyle="styleRegular">
  <autoFilter ref="A6:E7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0_2_81" displayName="Elements10_2_81" ref="A6:E338" totalsRowCount="1" totalsRowCellStyle="styleRegular">
  <autoFilter ref="A6:E337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0.2.2" displayName="Criteria_Summary10.2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0_2_91" displayName="Elements10_2_91" ref="A6:E77" totalsRowCount="1" totalsRowCellStyle="styleRegular">
  <autoFilter ref="A6:E76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0_2_101" displayName="Elements10_2_101" ref="A6:E63" totalsRowCount="1" totalsRowCellStyle="styleRegular">
  <autoFilter ref="A6:E62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0.2.3" displayName="Criteria_Summary10.2.3" ref="A7:E10" totalsRowCount="1" totalsRowCellStyle="styleRegular">
  <autoFilter ref="A7:E9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0.2.4" displayName="Criteria_Summary10.2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0.2.5" displayName="Criteria_Summary10.2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0.2.6" displayName="Criteria_Summary10.2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0.2.7" displayName="Criteria_Summary10.2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0.2.8" displayName="Criteria_Summary10.2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0.2.9" displayName="Criteria_Summary10.2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workbookViewId="0">
      <selection activeCell="A15" sqref="A15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3">
        <v>248667.03</v>
      </c>
    </row>
    <row r="6" spans="1:9" ht="24.7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110.55332</v>
      </c>
      <c r="H6" s="5">
        <v>132.49815402000002</v>
      </c>
      <c r="I6" s="5">
        <v>2492.2902771162003</v>
      </c>
    </row>
    <row r="7" spans="1:9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 t="s">
        <v>21</v>
      </c>
      <c r="G7" s="5">
        <v>50.486341382399999</v>
      </c>
      <c r="H7" s="5">
        <v>60.507880146806407</v>
      </c>
      <c r="I7" s="5">
        <v>40565.087929220485</v>
      </c>
    </row>
    <row r="8" spans="1:9" ht="48.75">
      <c r="A8" s="5" t="s">
        <v>22</v>
      </c>
      <c r="B8" s="5" t="s">
        <v>23</v>
      </c>
      <c r="C8" s="5" t="s">
        <v>14</v>
      </c>
      <c r="D8" s="5" t="s">
        <v>24</v>
      </c>
      <c r="E8" s="5" t="s">
        <v>16</v>
      </c>
      <c r="F8" s="6" t="s">
        <v>25</v>
      </c>
      <c r="G8" s="5">
        <v>161.40814972018501</v>
      </c>
      <c r="H8" s="5">
        <v>193.44766743964175</v>
      </c>
      <c r="I8" s="5">
        <v>1901.5905709316785</v>
      </c>
    </row>
    <row r="9" spans="1:9" ht="24.75">
      <c r="A9" s="5" t="s">
        <v>26</v>
      </c>
      <c r="B9" s="5" t="s">
        <v>27</v>
      </c>
      <c r="C9" s="5" t="s">
        <v>14</v>
      </c>
      <c r="D9" s="5" t="s">
        <v>28</v>
      </c>
      <c r="E9" s="5" t="s">
        <v>16</v>
      </c>
      <c r="F9" s="6" t="s">
        <v>29</v>
      </c>
      <c r="G9" s="5">
        <v>81.350014999999999</v>
      </c>
      <c r="H9" s="5">
        <v>97.497992977500004</v>
      </c>
      <c r="I9" s="5">
        <v>53285.578101993073</v>
      </c>
    </row>
    <row r="10" spans="1:9" ht="24.75">
      <c r="A10" s="5" t="s">
        <v>30</v>
      </c>
      <c r="B10" s="5" t="s">
        <v>31</v>
      </c>
      <c r="C10" s="5" t="s">
        <v>14</v>
      </c>
      <c r="D10" s="5" t="s">
        <v>32</v>
      </c>
      <c r="E10" s="5" t="s">
        <v>16</v>
      </c>
      <c r="F10" s="6" t="s">
        <v>33</v>
      </c>
      <c r="G10" s="5">
        <v>99.315992596000001</v>
      </c>
      <c r="H10" s="5">
        <v>119.03021712630601</v>
      </c>
      <c r="I10" s="5">
        <v>103517.00892823454</v>
      </c>
    </row>
    <row r="11" spans="1:9" ht="24.75">
      <c r="A11" s="5" t="s">
        <v>34</v>
      </c>
      <c r="B11" s="5" t="s">
        <v>35</v>
      </c>
      <c r="C11" s="5" t="s">
        <v>14</v>
      </c>
      <c r="D11" s="5" t="s">
        <v>36</v>
      </c>
      <c r="E11" s="5" t="s">
        <v>16</v>
      </c>
      <c r="F11" s="6" t="s">
        <v>37</v>
      </c>
      <c r="G11" s="5">
        <v>140.747184</v>
      </c>
      <c r="H11" s="5">
        <v>168.68550002400002</v>
      </c>
      <c r="I11" s="5">
        <v>18282.134492601122</v>
      </c>
    </row>
    <row r="12" spans="1:9" ht="24.75">
      <c r="A12" s="5" t="s">
        <v>38</v>
      </c>
      <c r="B12" s="5" t="s">
        <v>39</v>
      </c>
      <c r="C12" s="5" t="s">
        <v>14</v>
      </c>
      <c r="D12" s="5" t="s">
        <v>40</v>
      </c>
      <c r="E12" s="5" t="s">
        <v>41</v>
      </c>
      <c r="F12" s="6" t="s">
        <v>42</v>
      </c>
      <c r="G12" s="5">
        <v>851.73152000000005</v>
      </c>
      <c r="H12" s="5">
        <v>1020.8002267200002</v>
      </c>
      <c r="I12" s="5">
        <v>1020.8002267200002</v>
      </c>
    </row>
    <row r="13" spans="1:9">
      <c r="A13" s="5" t="s">
        <v>43</v>
      </c>
      <c r="B13" s="5" t="s">
        <v>44</v>
      </c>
      <c r="C13" s="5" t="s">
        <v>14</v>
      </c>
      <c r="D13" s="5" t="s">
        <v>45</v>
      </c>
      <c r="E13" s="5" t="s">
        <v>16</v>
      </c>
      <c r="F13" s="6" t="s">
        <v>46</v>
      </c>
      <c r="G13" s="5">
        <v>110.55332</v>
      </c>
      <c r="H13" s="5">
        <v>132.49815402000002</v>
      </c>
      <c r="I13" s="5">
        <v>2741.3868066738005</v>
      </c>
    </row>
    <row r="14" spans="1:9" ht="24.75">
      <c r="A14" s="5" t="s">
        <v>47</v>
      </c>
      <c r="B14" s="5" t="s">
        <v>48</v>
      </c>
      <c r="C14" s="5" t="s">
        <v>14</v>
      </c>
      <c r="D14" s="5" t="s">
        <v>49</v>
      </c>
      <c r="E14" s="5" t="s">
        <v>50</v>
      </c>
      <c r="F14" s="6" t="s">
        <v>51</v>
      </c>
      <c r="G14" s="5">
        <v>93.867604999999998</v>
      </c>
      <c r="H14" s="5">
        <v>112.50032459250001</v>
      </c>
      <c r="I14" s="5">
        <v>18338.677911823426</v>
      </c>
    </row>
    <row r="15" spans="1:9" ht="36.75">
      <c r="A15" s="5" t="s">
        <v>52</v>
      </c>
      <c r="B15" s="5" t="s">
        <v>992</v>
      </c>
      <c r="C15" s="5" t="s">
        <v>14</v>
      </c>
      <c r="D15" s="5" t="s">
        <v>993</v>
      </c>
      <c r="E15" s="5" t="s">
        <v>16</v>
      </c>
      <c r="F15" s="6" t="s">
        <v>54</v>
      </c>
      <c r="G15" s="5">
        <v>30.13</v>
      </c>
      <c r="H15" s="5">
        <v>36.11</v>
      </c>
      <c r="I15" s="22">
        <v>6544.93</v>
      </c>
    </row>
    <row r="16" spans="1:9">
      <c r="I16" s="24">
        <v>248667.03</v>
      </c>
    </row>
  </sheetData>
  <mergeCells count="1">
    <mergeCell ref="A1:I2"/>
  </mergeCells>
  <hyperlinks>
    <hyperlink ref="A5" location="'10.2'!A1" display="10.2" xr:uid="{00000000-0004-0000-0000-000000000000}"/>
    <hyperlink ref="A6" location="'10.2.1'!A1" display="10.2.1" xr:uid="{00000000-0004-0000-0000-000001000000}"/>
    <hyperlink ref="F6" location="'10.2.1E'!A1" display="18,81" xr:uid="{00000000-0004-0000-0000-000002000000}"/>
    <hyperlink ref="A7" location="'10.2.2'!A1" display="10.2.2" xr:uid="{00000000-0004-0000-0000-000003000000}"/>
    <hyperlink ref="F7" location="'10.2.2E'!A1" display="670,41" xr:uid="{00000000-0004-0000-0000-000004000000}"/>
    <hyperlink ref="A8" location="'10.2.3'!A1" display="10.2.3" xr:uid="{00000000-0004-0000-0000-000005000000}"/>
    <hyperlink ref="F8" location="'10.2.3E'!A1" display="9,83" xr:uid="{00000000-0004-0000-0000-000006000000}"/>
    <hyperlink ref="A9" location="'10.2.4'!A1" display="10.2.4" xr:uid="{00000000-0004-0000-0000-000007000000}"/>
    <hyperlink ref="F9" location="'10.2.4E'!A1" display="546,53" xr:uid="{00000000-0004-0000-0000-000008000000}"/>
    <hyperlink ref="A10" location="'10.2.5'!A1" display="10.2.5" xr:uid="{00000000-0004-0000-0000-000009000000}"/>
    <hyperlink ref="F10" location="'10.2.5E'!A1" display="869,67" xr:uid="{00000000-0004-0000-0000-00000A000000}"/>
    <hyperlink ref="A11" location="'10.2.6'!A1" display="10.2.6" xr:uid="{00000000-0004-0000-0000-00000B000000}"/>
    <hyperlink ref="F11" location="'10.2.6E'!A1" display="108,38" xr:uid="{00000000-0004-0000-0000-00000C000000}"/>
    <hyperlink ref="A12" location="'10.2.7'!A1" display="10.2.7" xr:uid="{00000000-0004-0000-0000-00000D000000}"/>
    <hyperlink ref="F12" location="'10.2.7E'!A1" display="1,00" xr:uid="{00000000-0004-0000-0000-00000E000000}"/>
    <hyperlink ref="A13" location="'10.2.8'!A1" display="10.2.8" xr:uid="{00000000-0004-0000-0000-00000F000000}"/>
    <hyperlink ref="F13" location="'10.2.8E'!A1" display="20,69" xr:uid="{00000000-0004-0000-0000-000010000000}"/>
    <hyperlink ref="A14" location="'10.2.9'!A1" display="10.2.9" xr:uid="{00000000-0004-0000-0000-000011000000}"/>
    <hyperlink ref="F14" location="'10.2.9E'!A1" display="163,01" xr:uid="{00000000-0004-0000-0000-000012000000}"/>
    <hyperlink ref="A15" location="'10.2.10'!A1" display="10.2.10" xr:uid="{00000000-0004-0000-0000-000013000000}"/>
    <hyperlink ref="F15" location="'10.2.10E'!A1" display="181,25" xr:uid="{00000000-0004-0000-0000-000014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43</v>
      </c>
      <c r="B2" s="5" t="s">
        <v>44</v>
      </c>
      <c r="C2" s="5" t="s">
        <v>14</v>
      </c>
      <c r="D2" s="5" t="s">
        <v>45</v>
      </c>
      <c r="E2" s="5" t="s">
        <v>16</v>
      </c>
      <c r="F2" s="5" t="s">
        <v>46</v>
      </c>
      <c r="G2" s="5">
        <v>110.55332</v>
      </c>
      <c r="H2" s="5">
        <v>132.49815402000002</v>
      </c>
      <c r="I2" s="5">
        <v>2741.3868066738005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59</v>
      </c>
      <c r="C8" s="8">
        <v>331</v>
      </c>
      <c r="D8" s="8"/>
      <c r="E8" s="8">
        <v>20.687500089825988</v>
      </c>
    </row>
    <row r="9" spans="1:9">
      <c r="A9" s="8" t="s">
        <v>60</v>
      </c>
      <c r="B9" s="8" t="s">
        <v>60</v>
      </c>
      <c r="C9" s="8">
        <f>SUBTOTAL(109,Criteria_Summary10.2.8[Elementos])</f>
        <v>331</v>
      </c>
      <c r="D9" s="8" t="s">
        <v>60</v>
      </c>
      <c r="E9" s="8">
        <f>SUBTOTAL(109,Criteria_Summary10.2.8[Total])</f>
        <v>20.687500089825988</v>
      </c>
    </row>
    <row r="10" spans="1:9">
      <c r="A10" s="9" t="s">
        <v>61</v>
      </c>
      <c r="B10" s="9">
        <v>0</v>
      </c>
      <c r="C10" s="10"/>
      <c r="D10" s="10"/>
      <c r="E10" s="9">
        <v>20.69</v>
      </c>
    </row>
    <row r="13" spans="1:9">
      <c r="A13" s="15"/>
      <c r="B13" s="15"/>
      <c r="C13" s="15"/>
      <c r="D13" s="15"/>
      <c r="E13" s="15"/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59</v>
      </c>
      <c r="B16" s="8">
        <v>331</v>
      </c>
      <c r="C16" s="18" t="s">
        <v>63</v>
      </c>
      <c r="D16" s="18" t="s">
        <v>63</v>
      </c>
      <c r="E16" s="8">
        <v>20.687500089825988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71</v>
      </c>
      <c r="B24" s="18" t="s">
        <v>71</v>
      </c>
      <c r="C24" s="18" t="s">
        <v>71</v>
      </c>
      <c r="D24" s="8" t="s">
        <v>93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8" xr:uid="{00000000-0004-0000-0900-000000000000}"/>
    <hyperlink ref="F2" location="'10.2.8E'!A1" display="20,69" xr:uid="{00000000-0004-0000-0900-000001000000}"/>
    <hyperlink ref="E10" location="'10.2.8E'!A1" display="'10.2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47</v>
      </c>
      <c r="B2" s="5" t="s">
        <v>48</v>
      </c>
      <c r="C2" s="5" t="s">
        <v>14</v>
      </c>
      <c r="D2" s="5" t="s">
        <v>49</v>
      </c>
      <c r="E2" s="5" t="s">
        <v>50</v>
      </c>
      <c r="F2" s="5" t="s">
        <v>51</v>
      </c>
      <c r="G2" s="5">
        <v>93.867604999999998</v>
      </c>
      <c r="H2" s="5">
        <v>112.50032459250001</v>
      </c>
      <c r="I2" s="5">
        <v>18338.677911823426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70</v>
      </c>
      <c r="D8" s="8" t="s">
        <v>94</v>
      </c>
      <c r="E8" s="8">
        <v>163.01135416209058</v>
      </c>
    </row>
    <row r="9" spans="1:9">
      <c r="A9" s="8" t="s">
        <v>60</v>
      </c>
      <c r="B9" s="8" t="s">
        <v>60</v>
      </c>
      <c r="C9" s="8">
        <f>SUBTOTAL(109,Criteria_Summary10.2.9[Elementos])</f>
        <v>70</v>
      </c>
      <c r="D9" s="8" t="s">
        <v>60</v>
      </c>
      <c r="E9" s="8">
        <f>SUBTOTAL(109,Criteria_Summary10.2.9[Total])</f>
        <v>163.01135416209058</v>
      </c>
    </row>
    <row r="10" spans="1:9">
      <c r="A10" s="9" t="s">
        <v>61</v>
      </c>
      <c r="B10" s="9">
        <v>0</v>
      </c>
      <c r="C10" s="10"/>
      <c r="D10" s="10"/>
      <c r="E10" s="9">
        <v>163.01</v>
      </c>
    </row>
    <row r="13" spans="1:9">
      <c r="A13" s="15" t="s">
        <v>94</v>
      </c>
      <c r="B13" s="15" t="s">
        <v>94</v>
      </c>
      <c r="C13" s="15" t="s">
        <v>94</v>
      </c>
      <c r="D13" s="15" t="s">
        <v>94</v>
      </c>
      <c r="E13" s="15" t="s">
        <v>94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70</v>
      </c>
      <c r="C16" s="18" t="s">
        <v>95</v>
      </c>
      <c r="D16" s="18" t="s">
        <v>95</v>
      </c>
      <c r="E16" s="8">
        <v>163.01135416209058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76</v>
      </c>
      <c r="B24" s="18" t="s">
        <v>76</v>
      </c>
      <c r="C24" s="18" t="s">
        <v>76</v>
      </c>
      <c r="D24" s="8" t="s">
        <v>96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9" xr:uid="{00000000-0004-0000-0A00-000000000000}"/>
    <hyperlink ref="F2" location="'10.2.9E'!A1" display="163,01" xr:uid="{00000000-0004-0000-0A00-000001000000}"/>
    <hyperlink ref="E10" location="'10.2.9E'!A1" display="'10.2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4"/>
  <sheetViews>
    <sheetView showGridLines="0" topLeftCell="E1" workbookViewId="0">
      <selection activeCell="K25" sqref="K25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52</v>
      </c>
      <c r="B2" s="5" t="s">
        <v>992</v>
      </c>
      <c r="C2" s="5" t="s">
        <v>14</v>
      </c>
      <c r="D2" s="5" t="s">
        <v>993</v>
      </c>
      <c r="E2" s="5" t="s">
        <v>16</v>
      </c>
      <c r="F2" s="5" t="s">
        <v>54</v>
      </c>
      <c r="G2" s="5">
        <v>30.13</v>
      </c>
      <c r="H2" s="5">
        <v>36.11</v>
      </c>
      <c r="I2" s="22">
        <v>6544.93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56</v>
      </c>
      <c r="D8" s="8" t="s">
        <v>97</v>
      </c>
      <c r="E8" s="8">
        <v>181.24999181543575</v>
      </c>
    </row>
    <row r="9" spans="1:9">
      <c r="A9" s="8" t="s">
        <v>60</v>
      </c>
      <c r="B9" s="8" t="s">
        <v>60</v>
      </c>
      <c r="C9" s="8">
        <f>SUBTOTAL(109,Criteria_Summary10.2.10[Elementos])</f>
        <v>56</v>
      </c>
      <c r="D9" s="8" t="s">
        <v>60</v>
      </c>
      <c r="E9" s="8">
        <f>SUBTOTAL(109,Criteria_Summary10.2.10[Total])</f>
        <v>181.24999181543575</v>
      </c>
    </row>
    <row r="10" spans="1:9">
      <c r="A10" s="9" t="s">
        <v>61</v>
      </c>
      <c r="B10" s="9">
        <v>0</v>
      </c>
      <c r="C10" s="10"/>
      <c r="D10" s="10"/>
      <c r="E10" s="9">
        <v>181.25</v>
      </c>
    </row>
    <row r="13" spans="1:9">
      <c r="A13" s="15" t="s">
        <v>97</v>
      </c>
      <c r="B13" s="15" t="s">
        <v>97</v>
      </c>
      <c r="C13" s="15" t="s">
        <v>97</v>
      </c>
      <c r="D13" s="15" t="s">
        <v>97</v>
      </c>
      <c r="E13" s="15" t="s">
        <v>97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56</v>
      </c>
      <c r="C16" s="18" t="s">
        <v>98</v>
      </c>
      <c r="D16" s="18" t="s">
        <v>98</v>
      </c>
      <c r="E16" s="8">
        <v>181.24999181543575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99</v>
      </c>
      <c r="B24" s="18" t="s">
        <v>99</v>
      </c>
      <c r="C24" s="18" t="s">
        <v>99</v>
      </c>
      <c r="D24" s="8" t="s">
        <v>100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10" xr:uid="{00000000-0004-0000-0B00-000000000000}"/>
    <hyperlink ref="F2" location="'10.2.10E'!A1" display="181,25" xr:uid="{00000000-0004-0000-0B00-000001000000}"/>
    <hyperlink ref="E10" location="'10.2.10E'!A1" display="'10.2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0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>
      <c r="A4" s="15" t="s">
        <v>67</v>
      </c>
      <c r="B4" s="15" t="s">
        <v>67</v>
      </c>
      <c r="C4" s="15" t="s">
        <v>67</v>
      </c>
      <c r="D4" s="15" t="s">
        <v>67</v>
      </c>
      <c r="E4" s="15" t="s">
        <v>67</v>
      </c>
    </row>
    <row r="5" spans="1:5">
      <c r="A5" s="21" t="s">
        <v>63</v>
      </c>
      <c r="B5" s="21" t="s">
        <v>63</v>
      </c>
      <c r="C5" s="21" t="s">
        <v>63</v>
      </c>
      <c r="D5" s="21" t="s">
        <v>63</v>
      </c>
      <c r="E5" s="21" t="s">
        <v>63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72</v>
      </c>
      <c r="D7" s="8" t="s">
        <v>107</v>
      </c>
      <c r="E7" s="8">
        <v>6.2500000271377296E-2</v>
      </c>
    </row>
    <row r="8" spans="1:5" ht="24.75">
      <c r="A8" s="8" t="s">
        <v>106</v>
      </c>
      <c r="B8" s="8" t="s">
        <v>67</v>
      </c>
      <c r="C8" s="8" t="s">
        <v>72</v>
      </c>
      <c r="D8" s="8" t="s">
        <v>108</v>
      </c>
      <c r="E8" s="8">
        <v>6.2500000271377296E-2</v>
      </c>
    </row>
    <row r="9" spans="1:5" ht="24.75">
      <c r="A9" s="8" t="s">
        <v>106</v>
      </c>
      <c r="B9" s="8" t="s">
        <v>67</v>
      </c>
      <c r="C9" s="8" t="s">
        <v>72</v>
      </c>
      <c r="D9" s="8" t="s">
        <v>109</v>
      </c>
      <c r="E9" s="8">
        <v>6.2500000271377296E-2</v>
      </c>
    </row>
    <row r="10" spans="1:5" ht="24.75">
      <c r="A10" s="8" t="s">
        <v>106</v>
      </c>
      <c r="B10" s="8" t="s">
        <v>67</v>
      </c>
      <c r="C10" s="8" t="s">
        <v>72</v>
      </c>
      <c r="D10" s="8" t="s">
        <v>110</v>
      </c>
      <c r="E10" s="8">
        <v>6.2500000271377296E-2</v>
      </c>
    </row>
    <row r="11" spans="1:5" ht="24.75">
      <c r="A11" s="8" t="s">
        <v>106</v>
      </c>
      <c r="B11" s="8" t="s">
        <v>67</v>
      </c>
      <c r="C11" s="8" t="s">
        <v>72</v>
      </c>
      <c r="D11" s="8" t="s">
        <v>111</v>
      </c>
      <c r="E11" s="8">
        <v>6.2500000271377296E-2</v>
      </c>
    </row>
    <row r="12" spans="1:5" ht="24.75">
      <c r="A12" s="8" t="s">
        <v>106</v>
      </c>
      <c r="B12" s="8" t="s">
        <v>67</v>
      </c>
      <c r="C12" s="8" t="s">
        <v>72</v>
      </c>
      <c r="D12" s="8" t="s">
        <v>112</v>
      </c>
      <c r="E12" s="8">
        <v>6.2500000271377296E-2</v>
      </c>
    </row>
    <row r="13" spans="1:5" ht="24.75">
      <c r="A13" s="8" t="s">
        <v>106</v>
      </c>
      <c r="B13" s="8" t="s">
        <v>67</v>
      </c>
      <c r="C13" s="8" t="s">
        <v>72</v>
      </c>
      <c r="D13" s="8" t="s">
        <v>113</v>
      </c>
      <c r="E13" s="8">
        <v>6.2500000271377296E-2</v>
      </c>
    </row>
    <row r="14" spans="1:5" ht="24.75">
      <c r="A14" s="8" t="s">
        <v>106</v>
      </c>
      <c r="B14" s="8" t="s">
        <v>67</v>
      </c>
      <c r="C14" s="8" t="s">
        <v>72</v>
      </c>
      <c r="D14" s="8" t="s">
        <v>114</v>
      </c>
      <c r="E14" s="8">
        <v>6.2500000271377296E-2</v>
      </c>
    </row>
    <row r="15" spans="1:5" ht="24.75">
      <c r="A15" s="8" t="s">
        <v>106</v>
      </c>
      <c r="B15" s="8" t="s">
        <v>67</v>
      </c>
      <c r="C15" s="8" t="s">
        <v>72</v>
      </c>
      <c r="D15" s="8" t="s">
        <v>115</v>
      </c>
      <c r="E15" s="8">
        <v>6.2500000271377296E-2</v>
      </c>
    </row>
    <row r="16" spans="1:5" ht="24.75">
      <c r="A16" s="8" t="s">
        <v>106</v>
      </c>
      <c r="B16" s="8" t="s">
        <v>67</v>
      </c>
      <c r="C16" s="8" t="s">
        <v>72</v>
      </c>
      <c r="D16" s="8" t="s">
        <v>116</v>
      </c>
      <c r="E16" s="8">
        <v>6.2500000271377296E-2</v>
      </c>
    </row>
    <row r="17" spans="1:5" ht="24.75">
      <c r="A17" s="8" t="s">
        <v>106</v>
      </c>
      <c r="B17" s="8" t="s">
        <v>67</v>
      </c>
      <c r="C17" s="8" t="s">
        <v>72</v>
      </c>
      <c r="D17" s="8" t="s">
        <v>117</v>
      </c>
      <c r="E17" s="8">
        <v>6.2500000271377296E-2</v>
      </c>
    </row>
    <row r="18" spans="1:5" ht="24.75">
      <c r="A18" s="8" t="s">
        <v>106</v>
      </c>
      <c r="B18" s="8" t="s">
        <v>67</v>
      </c>
      <c r="C18" s="8" t="s">
        <v>72</v>
      </c>
      <c r="D18" s="8" t="s">
        <v>118</v>
      </c>
      <c r="E18" s="8">
        <v>6.2500000271377296E-2</v>
      </c>
    </row>
    <row r="19" spans="1:5" ht="24.75">
      <c r="A19" s="8" t="s">
        <v>106</v>
      </c>
      <c r="B19" s="8" t="s">
        <v>67</v>
      </c>
      <c r="C19" s="8" t="s">
        <v>72</v>
      </c>
      <c r="D19" s="8" t="s">
        <v>119</v>
      </c>
      <c r="E19" s="8">
        <v>6.2500000271377296E-2</v>
      </c>
    </row>
    <row r="20" spans="1:5" ht="24.75">
      <c r="A20" s="8" t="s">
        <v>106</v>
      </c>
      <c r="B20" s="8" t="s">
        <v>67</v>
      </c>
      <c r="C20" s="8" t="s">
        <v>72</v>
      </c>
      <c r="D20" s="8" t="s">
        <v>120</v>
      </c>
      <c r="E20" s="8">
        <v>6.2500000271377296E-2</v>
      </c>
    </row>
    <row r="21" spans="1:5" ht="24.75">
      <c r="A21" s="8" t="s">
        <v>106</v>
      </c>
      <c r="B21" s="8" t="s">
        <v>67</v>
      </c>
      <c r="C21" s="8" t="s">
        <v>72</v>
      </c>
      <c r="D21" s="8" t="s">
        <v>121</v>
      </c>
      <c r="E21" s="8">
        <v>6.2500000271377296E-2</v>
      </c>
    </row>
    <row r="22" spans="1:5" ht="24.75">
      <c r="A22" s="8" t="s">
        <v>106</v>
      </c>
      <c r="B22" s="8" t="s">
        <v>67</v>
      </c>
      <c r="C22" s="8" t="s">
        <v>72</v>
      </c>
      <c r="D22" s="8" t="s">
        <v>122</v>
      </c>
      <c r="E22" s="8">
        <v>6.2500000271377296E-2</v>
      </c>
    </row>
    <row r="23" spans="1:5" ht="24.75">
      <c r="A23" s="8" t="s">
        <v>106</v>
      </c>
      <c r="B23" s="8" t="s">
        <v>67</v>
      </c>
      <c r="C23" s="8" t="s">
        <v>72</v>
      </c>
      <c r="D23" s="8" t="s">
        <v>123</v>
      </c>
      <c r="E23" s="8">
        <v>6.2500000271377296E-2</v>
      </c>
    </row>
    <row r="24" spans="1:5" ht="24.75">
      <c r="A24" s="8" t="s">
        <v>106</v>
      </c>
      <c r="B24" s="8" t="s">
        <v>67</v>
      </c>
      <c r="C24" s="8" t="s">
        <v>72</v>
      </c>
      <c r="D24" s="8" t="s">
        <v>124</v>
      </c>
      <c r="E24" s="8">
        <v>6.2500000271377296E-2</v>
      </c>
    </row>
    <row r="25" spans="1:5" ht="24.75">
      <c r="A25" s="8" t="s">
        <v>106</v>
      </c>
      <c r="B25" s="8" t="s">
        <v>67</v>
      </c>
      <c r="C25" s="8" t="s">
        <v>72</v>
      </c>
      <c r="D25" s="8" t="s">
        <v>125</v>
      </c>
      <c r="E25" s="8">
        <v>6.2500000271377296E-2</v>
      </c>
    </row>
    <row r="26" spans="1:5" ht="24.75">
      <c r="A26" s="8" t="s">
        <v>106</v>
      </c>
      <c r="B26" s="8" t="s">
        <v>67</v>
      </c>
      <c r="C26" s="8" t="s">
        <v>72</v>
      </c>
      <c r="D26" s="8" t="s">
        <v>126</v>
      </c>
      <c r="E26" s="8">
        <v>6.2500000271377296E-2</v>
      </c>
    </row>
    <row r="27" spans="1:5" ht="24.75">
      <c r="A27" s="8" t="s">
        <v>106</v>
      </c>
      <c r="B27" s="8" t="s">
        <v>67</v>
      </c>
      <c r="C27" s="8" t="s">
        <v>72</v>
      </c>
      <c r="D27" s="8" t="s">
        <v>127</v>
      </c>
      <c r="E27" s="8">
        <v>6.2500000271377296E-2</v>
      </c>
    </row>
    <row r="28" spans="1:5" ht="24.75">
      <c r="A28" s="8" t="s">
        <v>106</v>
      </c>
      <c r="B28" s="8" t="s">
        <v>67</v>
      </c>
      <c r="C28" s="8" t="s">
        <v>72</v>
      </c>
      <c r="D28" s="8" t="s">
        <v>128</v>
      </c>
      <c r="E28" s="8">
        <v>6.2500000271377296E-2</v>
      </c>
    </row>
    <row r="29" spans="1:5" ht="24.75">
      <c r="A29" s="8" t="s">
        <v>106</v>
      </c>
      <c r="B29" s="8" t="s">
        <v>67</v>
      </c>
      <c r="C29" s="8" t="s">
        <v>72</v>
      </c>
      <c r="D29" s="8" t="s">
        <v>129</v>
      </c>
      <c r="E29" s="8">
        <v>6.2500000271377296E-2</v>
      </c>
    </row>
    <row r="30" spans="1:5" ht="24.75">
      <c r="A30" s="8" t="s">
        <v>106</v>
      </c>
      <c r="B30" s="8" t="s">
        <v>67</v>
      </c>
      <c r="C30" s="8" t="s">
        <v>72</v>
      </c>
      <c r="D30" s="8" t="s">
        <v>130</v>
      </c>
      <c r="E30" s="8">
        <v>6.2500000271377296E-2</v>
      </c>
    </row>
    <row r="31" spans="1:5" ht="24.75">
      <c r="A31" s="8" t="s">
        <v>106</v>
      </c>
      <c r="B31" s="8" t="s">
        <v>67</v>
      </c>
      <c r="C31" s="8" t="s">
        <v>72</v>
      </c>
      <c r="D31" s="8" t="s">
        <v>131</v>
      </c>
      <c r="E31" s="8">
        <v>6.2500000271377296E-2</v>
      </c>
    </row>
    <row r="32" spans="1:5" ht="24.75">
      <c r="A32" s="8" t="s">
        <v>106</v>
      </c>
      <c r="B32" s="8" t="s">
        <v>67</v>
      </c>
      <c r="C32" s="8" t="s">
        <v>72</v>
      </c>
      <c r="D32" s="8" t="s">
        <v>132</v>
      </c>
      <c r="E32" s="8">
        <v>6.2500000271377296E-2</v>
      </c>
    </row>
    <row r="33" spans="1:5" ht="24.75">
      <c r="A33" s="8" t="s">
        <v>106</v>
      </c>
      <c r="B33" s="8" t="s">
        <v>67</v>
      </c>
      <c r="C33" s="8" t="s">
        <v>72</v>
      </c>
      <c r="D33" s="8" t="s">
        <v>133</v>
      </c>
      <c r="E33" s="8">
        <v>6.2500000271377296E-2</v>
      </c>
    </row>
    <row r="34" spans="1:5" ht="24.75">
      <c r="A34" s="8" t="s">
        <v>106</v>
      </c>
      <c r="B34" s="8" t="s">
        <v>67</v>
      </c>
      <c r="C34" s="8" t="s">
        <v>72</v>
      </c>
      <c r="D34" s="8" t="s">
        <v>134</v>
      </c>
      <c r="E34" s="8">
        <v>6.2500000271377296E-2</v>
      </c>
    </row>
    <row r="35" spans="1:5" ht="24.75">
      <c r="A35" s="8" t="s">
        <v>106</v>
      </c>
      <c r="B35" s="8" t="s">
        <v>67</v>
      </c>
      <c r="C35" s="8" t="s">
        <v>72</v>
      </c>
      <c r="D35" s="8" t="s">
        <v>135</v>
      </c>
      <c r="E35" s="8">
        <v>6.2500000271377296E-2</v>
      </c>
    </row>
    <row r="36" spans="1:5" ht="24.75">
      <c r="A36" s="8" t="s">
        <v>106</v>
      </c>
      <c r="B36" s="8" t="s">
        <v>67</v>
      </c>
      <c r="C36" s="8" t="s">
        <v>72</v>
      </c>
      <c r="D36" s="8" t="s">
        <v>136</v>
      </c>
      <c r="E36" s="8">
        <v>6.2500000271377296E-2</v>
      </c>
    </row>
    <row r="37" spans="1:5" ht="24.75">
      <c r="A37" s="8" t="s">
        <v>106</v>
      </c>
      <c r="B37" s="8" t="s">
        <v>67</v>
      </c>
      <c r="C37" s="8" t="s">
        <v>72</v>
      </c>
      <c r="D37" s="8" t="s">
        <v>137</v>
      </c>
      <c r="E37" s="8">
        <v>6.2500000271377296E-2</v>
      </c>
    </row>
    <row r="38" spans="1:5" ht="24.75">
      <c r="A38" s="8" t="s">
        <v>106</v>
      </c>
      <c r="B38" s="8" t="s">
        <v>67</v>
      </c>
      <c r="C38" s="8" t="s">
        <v>72</v>
      </c>
      <c r="D38" s="8" t="s">
        <v>138</v>
      </c>
      <c r="E38" s="8">
        <v>6.2500000271377296E-2</v>
      </c>
    </row>
    <row r="39" spans="1:5" ht="24.75">
      <c r="A39" s="8" t="s">
        <v>106</v>
      </c>
      <c r="B39" s="8" t="s">
        <v>67</v>
      </c>
      <c r="C39" s="8" t="s">
        <v>72</v>
      </c>
      <c r="D39" s="8" t="s">
        <v>139</v>
      </c>
      <c r="E39" s="8">
        <v>6.2500000271377296E-2</v>
      </c>
    </row>
    <row r="40" spans="1:5" ht="24.75">
      <c r="A40" s="8" t="s">
        <v>106</v>
      </c>
      <c r="B40" s="8" t="s">
        <v>67</v>
      </c>
      <c r="C40" s="8" t="s">
        <v>72</v>
      </c>
      <c r="D40" s="8" t="s">
        <v>140</v>
      </c>
      <c r="E40" s="8">
        <v>6.2500000271377296E-2</v>
      </c>
    </row>
    <row r="41" spans="1:5" ht="24.75">
      <c r="A41" s="8" t="s">
        <v>106</v>
      </c>
      <c r="B41" s="8" t="s">
        <v>67</v>
      </c>
      <c r="C41" s="8" t="s">
        <v>72</v>
      </c>
      <c r="D41" s="8" t="s">
        <v>141</v>
      </c>
      <c r="E41" s="8">
        <v>6.2500000271377296E-2</v>
      </c>
    </row>
    <row r="42" spans="1:5" ht="24.75">
      <c r="A42" s="8" t="s">
        <v>106</v>
      </c>
      <c r="B42" s="8" t="s">
        <v>67</v>
      </c>
      <c r="C42" s="8" t="s">
        <v>72</v>
      </c>
      <c r="D42" s="8" t="s">
        <v>142</v>
      </c>
      <c r="E42" s="8">
        <v>6.2500000271377296E-2</v>
      </c>
    </row>
    <row r="43" spans="1:5" ht="24.75">
      <c r="A43" s="8" t="s">
        <v>106</v>
      </c>
      <c r="B43" s="8" t="s">
        <v>67</v>
      </c>
      <c r="C43" s="8" t="s">
        <v>72</v>
      </c>
      <c r="D43" s="8" t="s">
        <v>143</v>
      </c>
      <c r="E43" s="8">
        <v>6.2500000271377296E-2</v>
      </c>
    </row>
    <row r="44" spans="1:5" ht="24.75">
      <c r="A44" s="8" t="s">
        <v>106</v>
      </c>
      <c r="B44" s="8" t="s">
        <v>67</v>
      </c>
      <c r="C44" s="8" t="s">
        <v>72</v>
      </c>
      <c r="D44" s="8" t="s">
        <v>144</v>
      </c>
      <c r="E44" s="8">
        <v>6.2500000271377296E-2</v>
      </c>
    </row>
    <row r="45" spans="1:5" ht="24.75">
      <c r="A45" s="8" t="s">
        <v>106</v>
      </c>
      <c r="B45" s="8" t="s">
        <v>67</v>
      </c>
      <c r="C45" s="8" t="s">
        <v>72</v>
      </c>
      <c r="D45" s="8" t="s">
        <v>145</v>
      </c>
      <c r="E45" s="8">
        <v>6.2500000271377296E-2</v>
      </c>
    </row>
    <row r="46" spans="1:5" ht="24.75">
      <c r="A46" s="8" t="s">
        <v>106</v>
      </c>
      <c r="B46" s="8" t="s">
        <v>67</v>
      </c>
      <c r="C46" s="8" t="s">
        <v>72</v>
      </c>
      <c r="D46" s="8" t="s">
        <v>146</v>
      </c>
      <c r="E46" s="8">
        <v>6.2500000271377296E-2</v>
      </c>
    </row>
    <row r="47" spans="1:5" ht="24.75">
      <c r="A47" s="8" t="s">
        <v>106</v>
      </c>
      <c r="B47" s="8" t="s">
        <v>67</v>
      </c>
      <c r="C47" s="8" t="s">
        <v>72</v>
      </c>
      <c r="D47" s="8" t="s">
        <v>147</v>
      </c>
      <c r="E47" s="8">
        <v>6.2500000271377296E-2</v>
      </c>
    </row>
    <row r="48" spans="1:5" ht="24.75">
      <c r="A48" s="8" t="s">
        <v>106</v>
      </c>
      <c r="B48" s="8" t="s">
        <v>67</v>
      </c>
      <c r="C48" s="8" t="s">
        <v>72</v>
      </c>
      <c r="D48" s="8" t="s">
        <v>148</v>
      </c>
      <c r="E48" s="8">
        <v>6.2500000271377296E-2</v>
      </c>
    </row>
    <row r="49" spans="1:5" ht="24.75">
      <c r="A49" s="8" t="s">
        <v>106</v>
      </c>
      <c r="B49" s="8" t="s">
        <v>67</v>
      </c>
      <c r="C49" s="8" t="s">
        <v>72</v>
      </c>
      <c r="D49" s="8" t="s">
        <v>149</v>
      </c>
      <c r="E49" s="8">
        <v>6.2500000271377296E-2</v>
      </c>
    </row>
    <row r="50" spans="1:5" ht="24.75">
      <c r="A50" s="8" t="s">
        <v>106</v>
      </c>
      <c r="B50" s="8" t="s">
        <v>67</v>
      </c>
      <c r="C50" s="8" t="s">
        <v>72</v>
      </c>
      <c r="D50" s="8" t="s">
        <v>150</v>
      </c>
      <c r="E50" s="8">
        <v>6.2500000271377296E-2</v>
      </c>
    </row>
    <row r="51" spans="1:5" ht="24.75">
      <c r="A51" s="8" t="s">
        <v>106</v>
      </c>
      <c r="B51" s="8" t="s">
        <v>67</v>
      </c>
      <c r="C51" s="8" t="s">
        <v>72</v>
      </c>
      <c r="D51" s="8" t="s">
        <v>151</v>
      </c>
      <c r="E51" s="8">
        <v>6.2500000271377296E-2</v>
      </c>
    </row>
    <row r="52" spans="1:5" ht="24.75">
      <c r="A52" s="8" t="s">
        <v>106</v>
      </c>
      <c r="B52" s="8" t="s">
        <v>67</v>
      </c>
      <c r="C52" s="8" t="s">
        <v>72</v>
      </c>
      <c r="D52" s="8" t="s">
        <v>152</v>
      </c>
      <c r="E52" s="8">
        <v>6.2500000271377296E-2</v>
      </c>
    </row>
    <row r="53" spans="1:5" ht="24.75">
      <c r="A53" s="8" t="s">
        <v>106</v>
      </c>
      <c r="B53" s="8" t="s">
        <v>67</v>
      </c>
      <c r="C53" s="8" t="s">
        <v>72</v>
      </c>
      <c r="D53" s="8" t="s">
        <v>153</v>
      </c>
      <c r="E53" s="8">
        <v>6.2500000271377296E-2</v>
      </c>
    </row>
    <row r="54" spans="1:5" ht="24.75">
      <c r="A54" s="8" t="s">
        <v>106</v>
      </c>
      <c r="B54" s="8" t="s">
        <v>67</v>
      </c>
      <c r="C54" s="8" t="s">
        <v>72</v>
      </c>
      <c r="D54" s="8" t="s">
        <v>154</v>
      </c>
      <c r="E54" s="8">
        <v>6.2500000271377296E-2</v>
      </c>
    </row>
    <row r="55" spans="1:5" ht="24.75">
      <c r="A55" s="8" t="s">
        <v>106</v>
      </c>
      <c r="B55" s="8" t="s">
        <v>67</v>
      </c>
      <c r="C55" s="8" t="s">
        <v>72</v>
      </c>
      <c r="D55" s="8" t="s">
        <v>155</v>
      </c>
      <c r="E55" s="8">
        <v>6.2500000271377296E-2</v>
      </c>
    </row>
    <row r="56" spans="1:5" ht="24.75">
      <c r="A56" s="8" t="s">
        <v>106</v>
      </c>
      <c r="B56" s="8" t="s">
        <v>67</v>
      </c>
      <c r="C56" s="8" t="s">
        <v>72</v>
      </c>
      <c r="D56" s="8" t="s">
        <v>156</v>
      </c>
      <c r="E56" s="8">
        <v>6.2500000271377296E-2</v>
      </c>
    </row>
    <row r="57" spans="1:5" ht="24.75">
      <c r="A57" s="8" t="s">
        <v>106</v>
      </c>
      <c r="B57" s="8" t="s">
        <v>67</v>
      </c>
      <c r="C57" s="8" t="s">
        <v>72</v>
      </c>
      <c r="D57" s="8" t="s">
        <v>157</v>
      </c>
      <c r="E57" s="8">
        <v>6.2500000271377296E-2</v>
      </c>
    </row>
    <row r="58" spans="1:5" ht="24.75">
      <c r="A58" s="8" t="s">
        <v>106</v>
      </c>
      <c r="B58" s="8" t="s">
        <v>67</v>
      </c>
      <c r="C58" s="8" t="s">
        <v>72</v>
      </c>
      <c r="D58" s="8" t="s">
        <v>158</v>
      </c>
      <c r="E58" s="8">
        <v>6.2500000271377296E-2</v>
      </c>
    </row>
    <row r="59" spans="1:5" ht="24.75">
      <c r="A59" s="8" t="s">
        <v>106</v>
      </c>
      <c r="B59" s="8" t="s">
        <v>67</v>
      </c>
      <c r="C59" s="8" t="s">
        <v>72</v>
      </c>
      <c r="D59" s="8" t="s">
        <v>159</v>
      </c>
      <c r="E59" s="8">
        <v>6.2500000271377296E-2</v>
      </c>
    </row>
    <row r="60" spans="1:5" ht="24.75">
      <c r="A60" s="8" t="s">
        <v>106</v>
      </c>
      <c r="B60" s="8" t="s">
        <v>67</v>
      </c>
      <c r="C60" s="8" t="s">
        <v>72</v>
      </c>
      <c r="D60" s="8" t="s">
        <v>160</v>
      </c>
      <c r="E60" s="8">
        <v>6.2500000271377296E-2</v>
      </c>
    </row>
    <row r="61" spans="1:5" ht="24.75">
      <c r="A61" s="8" t="s">
        <v>106</v>
      </c>
      <c r="B61" s="8" t="s">
        <v>67</v>
      </c>
      <c r="C61" s="8" t="s">
        <v>72</v>
      </c>
      <c r="D61" s="8" t="s">
        <v>161</v>
      </c>
      <c r="E61" s="8">
        <v>6.2500000271377296E-2</v>
      </c>
    </row>
    <row r="62" spans="1:5" ht="24.75">
      <c r="A62" s="8" t="s">
        <v>106</v>
      </c>
      <c r="B62" s="8" t="s">
        <v>67</v>
      </c>
      <c r="C62" s="8" t="s">
        <v>72</v>
      </c>
      <c r="D62" s="8" t="s">
        <v>162</v>
      </c>
      <c r="E62" s="8">
        <v>6.2500000271377296E-2</v>
      </c>
    </row>
    <row r="63" spans="1:5" ht="24.75">
      <c r="A63" s="8" t="s">
        <v>106</v>
      </c>
      <c r="B63" s="8" t="s">
        <v>67</v>
      </c>
      <c r="C63" s="8" t="s">
        <v>72</v>
      </c>
      <c r="D63" s="8" t="s">
        <v>163</v>
      </c>
      <c r="E63" s="8">
        <v>6.2500000271377296E-2</v>
      </c>
    </row>
    <row r="64" spans="1:5" ht="24.75">
      <c r="A64" s="8" t="s">
        <v>106</v>
      </c>
      <c r="B64" s="8" t="s">
        <v>67</v>
      </c>
      <c r="C64" s="8" t="s">
        <v>72</v>
      </c>
      <c r="D64" s="8" t="s">
        <v>164</v>
      </c>
      <c r="E64" s="8">
        <v>6.2500000271377296E-2</v>
      </c>
    </row>
    <row r="65" spans="1:5" ht="24.75">
      <c r="A65" s="8" t="s">
        <v>106</v>
      </c>
      <c r="B65" s="8" t="s">
        <v>67</v>
      </c>
      <c r="C65" s="8" t="s">
        <v>72</v>
      </c>
      <c r="D65" s="8" t="s">
        <v>165</v>
      </c>
      <c r="E65" s="8">
        <v>6.2500000271377296E-2</v>
      </c>
    </row>
    <row r="66" spans="1:5" ht="24.75">
      <c r="A66" s="8" t="s">
        <v>106</v>
      </c>
      <c r="B66" s="8" t="s">
        <v>67</v>
      </c>
      <c r="C66" s="8" t="s">
        <v>72</v>
      </c>
      <c r="D66" s="8" t="s">
        <v>166</v>
      </c>
      <c r="E66" s="8">
        <v>6.2500000271377296E-2</v>
      </c>
    </row>
    <row r="67" spans="1:5" ht="24.75">
      <c r="A67" s="8" t="s">
        <v>106</v>
      </c>
      <c r="B67" s="8" t="s">
        <v>67</v>
      </c>
      <c r="C67" s="8" t="s">
        <v>72</v>
      </c>
      <c r="D67" s="8" t="s">
        <v>167</v>
      </c>
      <c r="E67" s="8">
        <v>6.2500000271377296E-2</v>
      </c>
    </row>
    <row r="68" spans="1:5" ht="24.75">
      <c r="A68" s="8" t="s">
        <v>106</v>
      </c>
      <c r="B68" s="8" t="s">
        <v>67</v>
      </c>
      <c r="C68" s="8" t="s">
        <v>72</v>
      </c>
      <c r="D68" s="8" t="s">
        <v>168</v>
      </c>
      <c r="E68" s="8">
        <v>6.2500000271377296E-2</v>
      </c>
    </row>
    <row r="69" spans="1:5" ht="24.75">
      <c r="A69" s="8" t="s">
        <v>106</v>
      </c>
      <c r="B69" s="8" t="s">
        <v>67</v>
      </c>
      <c r="C69" s="8" t="s">
        <v>72</v>
      </c>
      <c r="D69" s="8" t="s">
        <v>169</v>
      </c>
      <c r="E69" s="8">
        <v>6.2500000271377296E-2</v>
      </c>
    </row>
    <row r="70" spans="1:5" ht="24.75">
      <c r="A70" s="8" t="s">
        <v>106</v>
      </c>
      <c r="B70" s="8" t="s">
        <v>67</v>
      </c>
      <c r="C70" s="8" t="s">
        <v>72</v>
      </c>
      <c r="D70" s="8" t="s">
        <v>170</v>
      </c>
      <c r="E70" s="8">
        <v>6.2500000271377296E-2</v>
      </c>
    </row>
    <row r="71" spans="1:5" ht="24.75">
      <c r="A71" s="8" t="s">
        <v>106</v>
      </c>
      <c r="B71" s="8" t="s">
        <v>67</v>
      </c>
      <c r="C71" s="8" t="s">
        <v>72</v>
      </c>
      <c r="D71" s="8" t="s">
        <v>171</v>
      </c>
      <c r="E71" s="8">
        <v>6.2500000271377296E-2</v>
      </c>
    </row>
    <row r="72" spans="1:5" ht="24.75">
      <c r="A72" s="8" t="s">
        <v>106</v>
      </c>
      <c r="B72" s="8" t="s">
        <v>67</v>
      </c>
      <c r="C72" s="8" t="s">
        <v>72</v>
      </c>
      <c r="D72" s="8" t="s">
        <v>172</v>
      </c>
      <c r="E72" s="8">
        <v>6.2500000271377296E-2</v>
      </c>
    </row>
    <row r="73" spans="1:5" ht="24.75">
      <c r="A73" s="8" t="s">
        <v>106</v>
      </c>
      <c r="B73" s="8" t="s">
        <v>67</v>
      </c>
      <c r="C73" s="8" t="s">
        <v>72</v>
      </c>
      <c r="D73" s="8" t="s">
        <v>173</v>
      </c>
      <c r="E73" s="8">
        <v>6.2500000271377296E-2</v>
      </c>
    </row>
    <row r="74" spans="1:5" ht="24.75">
      <c r="A74" s="8" t="s">
        <v>106</v>
      </c>
      <c r="B74" s="8" t="s">
        <v>67</v>
      </c>
      <c r="C74" s="8" t="s">
        <v>72</v>
      </c>
      <c r="D74" s="8" t="s">
        <v>174</v>
      </c>
      <c r="E74" s="8">
        <v>6.2500000271377296E-2</v>
      </c>
    </row>
    <row r="75" spans="1:5" ht="24.75">
      <c r="A75" s="8" t="s">
        <v>106</v>
      </c>
      <c r="B75" s="8" t="s">
        <v>67</v>
      </c>
      <c r="C75" s="8" t="s">
        <v>72</v>
      </c>
      <c r="D75" s="8" t="s">
        <v>175</v>
      </c>
      <c r="E75" s="8">
        <v>6.2500000271377296E-2</v>
      </c>
    </row>
    <row r="76" spans="1:5" ht="24.75">
      <c r="A76" s="8" t="s">
        <v>106</v>
      </c>
      <c r="B76" s="8" t="s">
        <v>67</v>
      </c>
      <c r="C76" s="8" t="s">
        <v>72</v>
      </c>
      <c r="D76" s="8" t="s">
        <v>176</v>
      </c>
      <c r="E76" s="8">
        <v>6.2500000271377296E-2</v>
      </c>
    </row>
    <row r="77" spans="1:5" ht="24.75">
      <c r="A77" s="8" t="s">
        <v>106</v>
      </c>
      <c r="B77" s="8" t="s">
        <v>67</v>
      </c>
      <c r="C77" s="8" t="s">
        <v>72</v>
      </c>
      <c r="D77" s="8" t="s">
        <v>177</v>
      </c>
      <c r="E77" s="8">
        <v>6.2500000271377296E-2</v>
      </c>
    </row>
    <row r="78" spans="1:5" ht="24.75">
      <c r="A78" s="8" t="s">
        <v>106</v>
      </c>
      <c r="B78" s="8" t="s">
        <v>67</v>
      </c>
      <c r="C78" s="8" t="s">
        <v>72</v>
      </c>
      <c r="D78" s="8" t="s">
        <v>178</v>
      </c>
      <c r="E78" s="8">
        <v>6.2500000271377296E-2</v>
      </c>
    </row>
    <row r="79" spans="1:5" ht="24.75">
      <c r="A79" s="8" t="s">
        <v>106</v>
      </c>
      <c r="B79" s="8" t="s">
        <v>67</v>
      </c>
      <c r="C79" s="8" t="s">
        <v>72</v>
      </c>
      <c r="D79" s="8" t="s">
        <v>179</v>
      </c>
      <c r="E79" s="8">
        <v>6.2500000271377296E-2</v>
      </c>
    </row>
    <row r="80" spans="1:5" ht="24.75">
      <c r="A80" s="8" t="s">
        <v>106</v>
      </c>
      <c r="B80" s="8" t="s">
        <v>67</v>
      </c>
      <c r="C80" s="8" t="s">
        <v>72</v>
      </c>
      <c r="D80" s="8" t="s">
        <v>180</v>
      </c>
      <c r="E80" s="8">
        <v>6.2500000271377296E-2</v>
      </c>
    </row>
    <row r="81" spans="1:5" ht="24.75">
      <c r="A81" s="8" t="s">
        <v>106</v>
      </c>
      <c r="B81" s="8" t="s">
        <v>67</v>
      </c>
      <c r="C81" s="8" t="s">
        <v>72</v>
      </c>
      <c r="D81" s="8" t="s">
        <v>181</v>
      </c>
      <c r="E81" s="8">
        <v>6.2500000271377296E-2</v>
      </c>
    </row>
    <row r="82" spans="1:5" ht="24.75">
      <c r="A82" s="8" t="s">
        <v>106</v>
      </c>
      <c r="B82" s="8" t="s">
        <v>67</v>
      </c>
      <c r="C82" s="8" t="s">
        <v>72</v>
      </c>
      <c r="D82" s="8" t="s">
        <v>182</v>
      </c>
      <c r="E82" s="8">
        <v>6.2500000271377296E-2</v>
      </c>
    </row>
    <row r="83" spans="1:5" ht="24.75">
      <c r="A83" s="8" t="s">
        <v>106</v>
      </c>
      <c r="B83" s="8" t="s">
        <v>67</v>
      </c>
      <c r="C83" s="8" t="s">
        <v>72</v>
      </c>
      <c r="D83" s="8" t="s">
        <v>183</v>
      </c>
      <c r="E83" s="8">
        <v>6.2500000271377296E-2</v>
      </c>
    </row>
    <row r="84" spans="1:5" ht="24.75">
      <c r="A84" s="8" t="s">
        <v>106</v>
      </c>
      <c r="B84" s="8" t="s">
        <v>67</v>
      </c>
      <c r="C84" s="8" t="s">
        <v>72</v>
      </c>
      <c r="D84" s="8" t="s">
        <v>184</v>
      </c>
      <c r="E84" s="8">
        <v>6.2500000271377296E-2</v>
      </c>
    </row>
    <row r="85" spans="1:5" ht="24.75">
      <c r="A85" s="8" t="s">
        <v>106</v>
      </c>
      <c r="B85" s="8" t="s">
        <v>67</v>
      </c>
      <c r="C85" s="8" t="s">
        <v>72</v>
      </c>
      <c r="D85" s="8" t="s">
        <v>185</v>
      </c>
      <c r="E85" s="8">
        <v>6.2500000271377296E-2</v>
      </c>
    </row>
    <row r="86" spans="1:5" ht="24.75">
      <c r="A86" s="8" t="s">
        <v>106</v>
      </c>
      <c r="B86" s="8" t="s">
        <v>67</v>
      </c>
      <c r="C86" s="8" t="s">
        <v>72</v>
      </c>
      <c r="D86" s="8" t="s">
        <v>186</v>
      </c>
      <c r="E86" s="8">
        <v>6.2500000271377296E-2</v>
      </c>
    </row>
    <row r="87" spans="1:5" ht="24.75">
      <c r="A87" s="8" t="s">
        <v>106</v>
      </c>
      <c r="B87" s="8" t="s">
        <v>67</v>
      </c>
      <c r="C87" s="8" t="s">
        <v>72</v>
      </c>
      <c r="D87" s="8" t="s">
        <v>187</v>
      </c>
      <c r="E87" s="8">
        <v>6.2500000271377296E-2</v>
      </c>
    </row>
    <row r="88" spans="1:5" ht="24.75">
      <c r="A88" s="8" t="s">
        <v>106</v>
      </c>
      <c r="B88" s="8" t="s">
        <v>67</v>
      </c>
      <c r="C88" s="8" t="s">
        <v>72</v>
      </c>
      <c r="D88" s="8" t="s">
        <v>188</v>
      </c>
      <c r="E88" s="8">
        <v>6.2500000271377296E-2</v>
      </c>
    </row>
    <row r="89" spans="1:5" ht="24.75">
      <c r="A89" s="8" t="s">
        <v>106</v>
      </c>
      <c r="B89" s="8" t="s">
        <v>67</v>
      </c>
      <c r="C89" s="8" t="s">
        <v>72</v>
      </c>
      <c r="D89" s="8" t="s">
        <v>189</v>
      </c>
      <c r="E89" s="8">
        <v>6.2500000271377296E-2</v>
      </c>
    </row>
    <row r="90" spans="1:5" ht="24.75">
      <c r="A90" s="8" t="s">
        <v>106</v>
      </c>
      <c r="B90" s="8" t="s">
        <v>67</v>
      </c>
      <c r="C90" s="8" t="s">
        <v>72</v>
      </c>
      <c r="D90" s="8" t="s">
        <v>190</v>
      </c>
      <c r="E90" s="8">
        <v>6.2500000271377296E-2</v>
      </c>
    </row>
    <row r="91" spans="1:5" ht="24.75">
      <c r="A91" s="8" t="s">
        <v>106</v>
      </c>
      <c r="B91" s="8" t="s">
        <v>67</v>
      </c>
      <c r="C91" s="8" t="s">
        <v>72</v>
      </c>
      <c r="D91" s="8" t="s">
        <v>191</v>
      </c>
      <c r="E91" s="8">
        <v>6.2500000271377296E-2</v>
      </c>
    </row>
    <row r="92" spans="1:5" ht="24.75">
      <c r="A92" s="8" t="s">
        <v>106</v>
      </c>
      <c r="B92" s="8" t="s">
        <v>67</v>
      </c>
      <c r="C92" s="8" t="s">
        <v>72</v>
      </c>
      <c r="D92" s="8" t="s">
        <v>192</v>
      </c>
      <c r="E92" s="8">
        <v>6.2500000271377296E-2</v>
      </c>
    </row>
    <row r="93" spans="1:5" ht="24.75">
      <c r="A93" s="8" t="s">
        <v>106</v>
      </c>
      <c r="B93" s="8" t="s">
        <v>67</v>
      </c>
      <c r="C93" s="8" t="s">
        <v>72</v>
      </c>
      <c r="D93" s="8" t="s">
        <v>193</v>
      </c>
      <c r="E93" s="8">
        <v>6.2500000271377296E-2</v>
      </c>
    </row>
    <row r="94" spans="1:5" ht="24.75">
      <c r="A94" s="8" t="s">
        <v>106</v>
      </c>
      <c r="B94" s="8" t="s">
        <v>67</v>
      </c>
      <c r="C94" s="8" t="s">
        <v>72</v>
      </c>
      <c r="D94" s="8" t="s">
        <v>194</v>
      </c>
      <c r="E94" s="8">
        <v>6.2500000271377296E-2</v>
      </c>
    </row>
    <row r="95" spans="1:5" ht="24.75">
      <c r="A95" s="8" t="s">
        <v>106</v>
      </c>
      <c r="B95" s="8" t="s">
        <v>67</v>
      </c>
      <c r="C95" s="8" t="s">
        <v>72</v>
      </c>
      <c r="D95" s="8" t="s">
        <v>195</v>
      </c>
      <c r="E95" s="8">
        <v>6.2500000271377296E-2</v>
      </c>
    </row>
    <row r="96" spans="1:5" ht="24.75">
      <c r="A96" s="8" t="s">
        <v>106</v>
      </c>
      <c r="B96" s="8" t="s">
        <v>67</v>
      </c>
      <c r="C96" s="8" t="s">
        <v>72</v>
      </c>
      <c r="D96" s="8" t="s">
        <v>196</v>
      </c>
      <c r="E96" s="8">
        <v>6.2500000271377296E-2</v>
      </c>
    </row>
    <row r="97" spans="1:5" ht="24.75">
      <c r="A97" s="8" t="s">
        <v>106</v>
      </c>
      <c r="B97" s="8" t="s">
        <v>67</v>
      </c>
      <c r="C97" s="8" t="s">
        <v>72</v>
      </c>
      <c r="D97" s="8" t="s">
        <v>197</v>
      </c>
      <c r="E97" s="8">
        <v>6.2500000271377296E-2</v>
      </c>
    </row>
    <row r="98" spans="1:5" ht="24.75">
      <c r="A98" s="8" t="s">
        <v>106</v>
      </c>
      <c r="B98" s="8" t="s">
        <v>67</v>
      </c>
      <c r="C98" s="8" t="s">
        <v>72</v>
      </c>
      <c r="D98" s="8" t="s">
        <v>198</v>
      </c>
      <c r="E98" s="8">
        <v>6.2500000271377296E-2</v>
      </c>
    </row>
    <row r="99" spans="1:5" ht="24.75">
      <c r="A99" s="8" t="s">
        <v>106</v>
      </c>
      <c r="B99" s="8" t="s">
        <v>67</v>
      </c>
      <c r="C99" s="8" t="s">
        <v>72</v>
      </c>
      <c r="D99" s="8" t="s">
        <v>199</v>
      </c>
      <c r="E99" s="8">
        <v>6.2500000271377296E-2</v>
      </c>
    </row>
    <row r="100" spans="1:5" ht="24.75">
      <c r="A100" s="8" t="s">
        <v>106</v>
      </c>
      <c r="B100" s="8" t="s">
        <v>67</v>
      </c>
      <c r="C100" s="8" t="s">
        <v>72</v>
      </c>
      <c r="D100" s="8" t="s">
        <v>200</v>
      </c>
      <c r="E100" s="8">
        <v>6.2500000271377296E-2</v>
      </c>
    </row>
    <row r="101" spans="1:5" ht="24.75">
      <c r="A101" s="8" t="s">
        <v>106</v>
      </c>
      <c r="B101" s="8" t="s">
        <v>67</v>
      </c>
      <c r="C101" s="8" t="s">
        <v>72</v>
      </c>
      <c r="D101" s="8" t="s">
        <v>201</v>
      </c>
      <c r="E101" s="8">
        <v>6.2500000271377296E-2</v>
      </c>
    </row>
    <row r="102" spans="1:5" ht="24.75">
      <c r="A102" s="8" t="s">
        <v>106</v>
      </c>
      <c r="B102" s="8" t="s">
        <v>67</v>
      </c>
      <c r="C102" s="8" t="s">
        <v>72</v>
      </c>
      <c r="D102" s="8" t="s">
        <v>202</v>
      </c>
      <c r="E102" s="8">
        <v>6.2500000271377296E-2</v>
      </c>
    </row>
    <row r="103" spans="1:5" ht="24.75">
      <c r="A103" s="8" t="s">
        <v>106</v>
      </c>
      <c r="B103" s="8" t="s">
        <v>67</v>
      </c>
      <c r="C103" s="8" t="s">
        <v>72</v>
      </c>
      <c r="D103" s="8" t="s">
        <v>203</v>
      </c>
      <c r="E103" s="8">
        <v>6.2500000271377296E-2</v>
      </c>
    </row>
    <row r="104" spans="1:5" ht="24.75">
      <c r="A104" s="8" t="s">
        <v>106</v>
      </c>
      <c r="B104" s="8" t="s">
        <v>67</v>
      </c>
      <c r="C104" s="8" t="s">
        <v>72</v>
      </c>
      <c r="D104" s="8" t="s">
        <v>204</v>
      </c>
      <c r="E104" s="8">
        <v>6.2500000271377296E-2</v>
      </c>
    </row>
    <row r="105" spans="1:5" ht="24.75">
      <c r="A105" s="8" t="s">
        <v>106</v>
      </c>
      <c r="B105" s="8" t="s">
        <v>67</v>
      </c>
      <c r="C105" s="8" t="s">
        <v>72</v>
      </c>
      <c r="D105" s="8" t="s">
        <v>205</v>
      </c>
      <c r="E105" s="8">
        <v>6.2500000271377296E-2</v>
      </c>
    </row>
    <row r="106" spans="1:5" ht="24.75">
      <c r="A106" s="8" t="s">
        <v>106</v>
      </c>
      <c r="B106" s="8" t="s">
        <v>67</v>
      </c>
      <c r="C106" s="8" t="s">
        <v>72</v>
      </c>
      <c r="D106" s="8" t="s">
        <v>206</v>
      </c>
      <c r="E106" s="8">
        <v>6.2500000271377296E-2</v>
      </c>
    </row>
    <row r="107" spans="1:5" ht="24.75">
      <c r="A107" s="8" t="s">
        <v>106</v>
      </c>
      <c r="B107" s="8" t="s">
        <v>67</v>
      </c>
      <c r="C107" s="8" t="s">
        <v>72</v>
      </c>
      <c r="D107" s="8" t="s">
        <v>207</v>
      </c>
      <c r="E107" s="8">
        <v>6.2500000271377296E-2</v>
      </c>
    </row>
    <row r="108" spans="1:5" ht="24.75">
      <c r="A108" s="8" t="s">
        <v>106</v>
      </c>
      <c r="B108" s="8" t="s">
        <v>67</v>
      </c>
      <c r="C108" s="8" t="s">
        <v>72</v>
      </c>
      <c r="D108" s="8" t="s">
        <v>208</v>
      </c>
      <c r="E108" s="8">
        <v>6.2500000271377296E-2</v>
      </c>
    </row>
    <row r="109" spans="1:5" ht="24.75">
      <c r="A109" s="8" t="s">
        <v>106</v>
      </c>
      <c r="B109" s="8" t="s">
        <v>67</v>
      </c>
      <c r="C109" s="8" t="s">
        <v>72</v>
      </c>
      <c r="D109" s="8" t="s">
        <v>209</v>
      </c>
      <c r="E109" s="8">
        <v>6.2500000271377296E-2</v>
      </c>
    </row>
    <row r="110" spans="1:5" ht="24.75">
      <c r="A110" s="8" t="s">
        <v>106</v>
      </c>
      <c r="B110" s="8" t="s">
        <v>67</v>
      </c>
      <c r="C110" s="8" t="s">
        <v>72</v>
      </c>
      <c r="D110" s="8" t="s">
        <v>210</v>
      </c>
      <c r="E110" s="8">
        <v>6.2500000271377296E-2</v>
      </c>
    </row>
    <row r="111" spans="1:5" ht="24.75">
      <c r="A111" s="8" t="s">
        <v>106</v>
      </c>
      <c r="B111" s="8" t="s">
        <v>67</v>
      </c>
      <c r="C111" s="8" t="s">
        <v>72</v>
      </c>
      <c r="D111" s="8" t="s">
        <v>211</v>
      </c>
      <c r="E111" s="8">
        <v>6.2500000271377296E-2</v>
      </c>
    </row>
    <row r="112" spans="1:5" ht="24.75">
      <c r="A112" s="8" t="s">
        <v>106</v>
      </c>
      <c r="B112" s="8" t="s">
        <v>67</v>
      </c>
      <c r="C112" s="8" t="s">
        <v>72</v>
      </c>
      <c r="D112" s="8" t="s">
        <v>212</v>
      </c>
      <c r="E112" s="8">
        <v>6.2500000271377296E-2</v>
      </c>
    </row>
    <row r="113" spans="1:5" ht="24.75">
      <c r="A113" s="8" t="s">
        <v>106</v>
      </c>
      <c r="B113" s="8" t="s">
        <v>67</v>
      </c>
      <c r="C113" s="8" t="s">
        <v>72</v>
      </c>
      <c r="D113" s="8" t="s">
        <v>213</v>
      </c>
      <c r="E113" s="8">
        <v>6.2500000271377296E-2</v>
      </c>
    </row>
    <row r="114" spans="1:5" ht="24.75">
      <c r="A114" s="8" t="s">
        <v>106</v>
      </c>
      <c r="B114" s="8" t="s">
        <v>67</v>
      </c>
      <c r="C114" s="8" t="s">
        <v>72</v>
      </c>
      <c r="D114" s="8" t="s">
        <v>214</v>
      </c>
      <c r="E114" s="8">
        <v>6.2500000271377296E-2</v>
      </c>
    </row>
    <row r="115" spans="1:5" ht="24.75">
      <c r="A115" s="8" t="s">
        <v>106</v>
      </c>
      <c r="B115" s="8" t="s">
        <v>67</v>
      </c>
      <c r="C115" s="8" t="s">
        <v>72</v>
      </c>
      <c r="D115" s="8" t="s">
        <v>215</v>
      </c>
      <c r="E115" s="8">
        <v>6.2500000271377296E-2</v>
      </c>
    </row>
    <row r="116" spans="1:5" ht="24.75">
      <c r="A116" s="8" t="s">
        <v>106</v>
      </c>
      <c r="B116" s="8" t="s">
        <v>67</v>
      </c>
      <c r="C116" s="8" t="s">
        <v>72</v>
      </c>
      <c r="D116" s="8" t="s">
        <v>216</v>
      </c>
      <c r="E116" s="8">
        <v>6.2500000271377296E-2</v>
      </c>
    </row>
    <row r="117" spans="1:5" ht="24.75">
      <c r="A117" s="8" t="s">
        <v>106</v>
      </c>
      <c r="B117" s="8" t="s">
        <v>67</v>
      </c>
      <c r="C117" s="8" t="s">
        <v>72</v>
      </c>
      <c r="D117" s="8" t="s">
        <v>217</v>
      </c>
      <c r="E117" s="8">
        <v>6.2500000271377296E-2</v>
      </c>
    </row>
    <row r="118" spans="1:5" ht="24.75">
      <c r="A118" s="8" t="s">
        <v>106</v>
      </c>
      <c r="B118" s="8" t="s">
        <v>67</v>
      </c>
      <c r="C118" s="8" t="s">
        <v>72</v>
      </c>
      <c r="D118" s="8" t="s">
        <v>218</v>
      </c>
      <c r="E118" s="8">
        <v>6.2500000271377296E-2</v>
      </c>
    </row>
    <row r="119" spans="1:5" ht="24.75">
      <c r="A119" s="8" t="s">
        <v>106</v>
      </c>
      <c r="B119" s="8" t="s">
        <v>67</v>
      </c>
      <c r="C119" s="8" t="s">
        <v>72</v>
      </c>
      <c r="D119" s="8" t="s">
        <v>219</v>
      </c>
      <c r="E119" s="8">
        <v>6.2500000271377296E-2</v>
      </c>
    </row>
    <row r="120" spans="1:5" ht="24.75">
      <c r="A120" s="8" t="s">
        <v>106</v>
      </c>
      <c r="B120" s="8" t="s">
        <v>67</v>
      </c>
      <c r="C120" s="8" t="s">
        <v>72</v>
      </c>
      <c r="D120" s="8" t="s">
        <v>220</v>
      </c>
      <c r="E120" s="8">
        <v>6.2500000271377296E-2</v>
      </c>
    </row>
    <row r="121" spans="1:5" ht="24.75">
      <c r="A121" s="8" t="s">
        <v>106</v>
      </c>
      <c r="B121" s="8" t="s">
        <v>67</v>
      </c>
      <c r="C121" s="8" t="s">
        <v>72</v>
      </c>
      <c r="D121" s="8" t="s">
        <v>221</v>
      </c>
      <c r="E121" s="8">
        <v>6.2500000271377296E-2</v>
      </c>
    </row>
    <row r="122" spans="1:5" ht="24.75">
      <c r="A122" s="8" t="s">
        <v>106</v>
      </c>
      <c r="B122" s="8" t="s">
        <v>67</v>
      </c>
      <c r="C122" s="8" t="s">
        <v>72</v>
      </c>
      <c r="D122" s="8" t="s">
        <v>222</v>
      </c>
      <c r="E122" s="8">
        <v>6.2500000271377296E-2</v>
      </c>
    </row>
    <row r="123" spans="1:5" ht="24.75">
      <c r="A123" s="8" t="s">
        <v>106</v>
      </c>
      <c r="B123" s="8" t="s">
        <v>67</v>
      </c>
      <c r="C123" s="8" t="s">
        <v>72</v>
      </c>
      <c r="D123" s="8" t="s">
        <v>223</v>
      </c>
      <c r="E123" s="8">
        <v>6.2500000271377296E-2</v>
      </c>
    </row>
    <row r="124" spans="1:5" ht="24.75">
      <c r="A124" s="8" t="s">
        <v>106</v>
      </c>
      <c r="B124" s="8" t="s">
        <v>67</v>
      </c>
      <c r="C124" s="8" t="s">
        <v>72</v>
      </c>
      <c r="D124" s="8" t="s">
        <v>224</v>
      </c>
      <c r="E124" s="8">
        <v>6.2500000271377296E-2</v>
      </c>
    </row>
    <row r="125" spans="1:5" ht="24.75">
      <c r="A125" s="8" t="s">
        <v>106</v>
      </c>
      <c r="B125" s="8" t="s">
        <v>67</v>
      </c>
      <c r="C125" s="8" t="s">
        <v>72</v>
      </c>
      <c r="D125" s="8" t="s">
        <v>225</v>
      </c>
      <c r="E125" s="8">
        <v>6.2500000271377296E-2</v>
      </c>
    </row>
    <row r="126" spans="1:5" ht="24.75">
      <c r="A126" s="8" t="s">
        <v>106</v>
      </c>
      <c r="B126" s="8" t="s">
        <v>67</v>
      </c>
      <c r="C126" s="8" t="s">
        <v>72</v>
      </c>
      <c r="D126" s="8" t="s">
        <v>226</v>
      </c>
      <c r="E126" s="8">
        <v>6.2500000271377296E-2</v>
      </c>
    </row>
    <row r="127" spans="1:5" ht="24.75">
      <c r="A127" s="8" t="s">
        <v>106</v>
      </c>
      <c r="B127" s="8" t="s">
        <v>67</v>
      </c>
      <c r="C127" s="8" t="s">
        <v>72</v>
      </c>
      <c r="D127" s="8" t="s">
        <v>227</v>
      </c>
      <c r="E127" s="8">
        <v>6.2500000271377296E-2</v>
      </c>
    </row>
    <row r="128" spans="1:5" ht="24.75">
      <c r="A128" s="8" t="s">
        <v>106</v>
      </c>
      <c r="B128" s="8" t="s">
        <v>67</v>
      </c>
      <c r="C128" s="8" t="s">
        <v>72</v>
      </c>
      <c r="D128" s="8" t="s">
        <v>228</v>
      </c>
      <c r="E128" s="8">
        <v>6.2500000271377296E-2</v>
      </c>
    </row>
    <row r="129" spans="1:5" ht="24.75">
      <c r="A129" s="8" t="s">
        <v>106</v>
      </c>
      <c r="B129" s="8" t="s">
        <v>67</v>
      </c>
      <c r="C129" s="8" t="s">
        <v>72</v>
      </c>
      <c r="D129" s="8" t="s">
        <v>229</v>
      </c>
      <c r="E129" s="8">
        <v>6.2500000271377296E-2</v>
      </c>
    </row>
    <row r="130" spans="1:5" ht="24.75">
      <c r="A130" s="8" t="s">
        <v>106</v>
      </c>
      <c r="B130" s="8" t="s">
        <v>67</v>
      </c>
      <c r="C130" s="8" t="s">
        <v>72</v>
      </c>
      <c r="D130" s="8" t="s">
        <v>230</v>
      </c>
      <c r="E130" s="8">
        <v>6.2500000271377296E-2</v>
      </c>
    </row>
    <row r="131" spans="1:5" ht="24.75">
      <c r="A131" s="8" t="s">
        <v>106</v>
      </c>
      <c r="B131" s="8" t="s">
        <v>67</v>
      </c>
      <c r="C131" s="8" t="s">
        <v>72</v>
      </c>
      <c r="D131" s="8" t="s">
        <v>231</v>
      </c>
      <c r="E131" s="8">
        <v>6.2500000271377296E-2</v>
      </c>
    </row>
    <row r="132" spans="1:5" ht="24.75">
      <c r="A132" s="8" t="s">
        <v>106</v>
      </c>
      <c r="B132" s="8" t="s">
        <v>67</v>
      </c>
      <c r="C132" s="8" t="s">
        <v>72</v>
      </c>
      <c r="D132" s="8" t="s">
        <v>232</v>
      </c>
      <c r="E132" s="8">
        <v>6.2500000271377296E-2</v>
      </c>
    </row>
    <row r="133" spans="1:5" ht="24.75">
      <c r="A133" s="8" t="s">
        <v>106</v>
      </c>
      <c r="B133" s="8" t="s">
        <v>67</v>
      </c>
      <c r="C133" s="8" t="s">
        <v>72</v>
      </c>
      <c r="D133" s="8" t="s">
        <v>233</v>
      </c>
      <c r="E133" s="8">
        <v>6.2500000271377296E-2</v>
      </c>
    </row>
    <row r="134" spans="1:5" ht="24.75">
      <c r="A134" s="8" t="s">
        <v>106</v>
      </c>
      <c r="B134" s="8" t="s">
        <v>67</v>
      </c>
      <c r="C134" s="8" t="s">
        <v>72</v>
      </c>
      <c r="D134" s="8" t="s">
        <v>234</v>
      </c>
      <c r="E134" s="8">
        <v>6.2500000271377296E-2</v>
      </c>
    </row>
    <row r="135" spans="1:5" ht="24.75">
      <c r="A135" s="8" t="s">
        <v>106</v>
      </c>
      <c r="B135" s="8" t="s">
        <v>67</v>
      </c>
      <c r="C135" s="8" t="s">
        <v>72</v>
      </c>
      <c r="D135" s="8" t="s">
        <v>235</v>
      </c>
      <c r="E135" s="8">
        <v>6.2500000271377296E-2</v>
      </c>
    </row>
    <row r="136" spans="1:5" ht="24.75">
      <c r="A136" s="8" t="s">
        <v>106</v>
      </c>
      <c r="B136" s="8" t="s">
        <v>67</v>
      </c>
      <c r="C136" s="8" t="s">
        <v>72</v>
      </c>
      <c r="D136" s="8" t="s">
        <v>236</v>
      </c>
      <c r="E136" s="8">
        <v>6.2500000271377296E-2</v>
      </c>
    </row>
    <row r="137" spans="1:5" ht="24.75">
      <c r="A137" s="8" t="s">
        <v>106</v>
      </c>
      <c r="B137" s="8" t="s">
        <v>67</v>
      </c>
      <c r="C137" s="8" t="s">
        <v>72</v>
      </c>
      <c r="D137" s="8" t="s">
        <v>237</v>
      </c>
      <c r="E137" s="8">
        <v>6.2500000271377296E-2</v>
      </c>
    </row>
    <row r="138" spans="1:5" ht="24.75">
      <c r="A138" s="8" t="s">
        <v>106</v>
      </c>
      <c r="B138" s="8" t="s">
        <v>67</v>
      </c>
      <c r="C138" s="8" t="s">
        <v>72</v>
      </c>
      <c r="D138" s="8" t="s">
        <v>238</v>
      </c>
      <c r="E138" s="8">
        <v>6.2500000271377296E-2</v>
      </c>
    </row>
    <row r="139" spans="1:5" ht="24.75">
      <c r="A139" s="8" t="s">
        <v>106</v>
      </c>
      <c r="B139" s="8" t="s">
        <v>67</v>
      </c>
      <c r="C139" s="8" t="s">
        <v>72</v>
      </c>
      <c r="D139" s="8" t="s">
        <v>239</v>
      </c>
      <c r="E139" s="8">
        <v>6.2500000271377296E-2</v>
      </c>
    </row>
    <row r="140" spans="1:5" ht="24.75">
      <c r="A140" s="8" t="s">
        <v>106</v>
      </c>
      <c r="B140" s="8" t="s">
        <v>67</v>
      </c>
      <c r="C140" s="8" t="s">
        <v>72</v>
      </c>
      <c r="D140" s="8" t="s">
        <v>240</v>
      </c>
      <c r="E140" s="8">
        <v>6.2500000271377296E-2</v>
      </c>
    </row>
    <row r="141" spans="1:5" ht="24.75">
      <c r="A141" s="8" t="s">
        <v>106</v>
      </c>
      <c r="B141" s="8" t="s">
        <v>67</v>
      </c>
      <c r="C141" s="8" t="s">
        <v>72</v>
      </c>
      <c r="D141" s="8" t="s">
        <v>241</v>
      </c>
      <c r="E141" s="8">
        <v>6.2500000271377296E-2</v>
      </c>
    </row>
    <row r="142" spans="1:5" ht="24.75">
      <c r="A142" s="8" t="s">
        <v>106</v>
      </c>
      <c r="B142" s="8" t="s">
        <v>67</v>
      </c>
      <c r="C142" s="8" t="s">
        <v>72</v>
      </c>
      <c r="D142" s="8" t="s">
        <v>242</v>
      </c>
      <c r="E142" s="8">
        <v>6.2500000271377296E-2</v>
      </c>
    </row>
    <row r="143" spans="1:5" ht="24.75">
      <c r="A143" s="8" t="s">
        <v>106</v>
      </c>
      <c r="B143" s="8" t="s">
        <v>67</v>
      </c>
      <c r="C143" s="8" t="s">
        <v>72</v>
      </c>
      <c r="D143" s="8" t="s">
        <v>243</v>
      </c>
      <c r="E143" s="8">
        <v>6.2500000271377296E-2</v>
      </c>
    </row>
    <row r="144" spans="1:5" ht="24.75">
      <c r="A144" s="8" t="s">
        <v>106</v>
      </c>
      <c r="B144" s="8" t="s">
        <v>67</v>
      </c>
      <c r="C144" s="8" t="s">
        <v>72</v>
      </c>
      <c r="D144" s="8" t="s">
        <v>244</v>
      </c>
      <c r="E144" s="8">
        <v>6.2500000271377296E-2</v>
      </c>
    </row>
    <row r="145" spans="1:5" ht="24.75">
      <c r="A145" s="8" t="s">
        <v>106</v>
      </c>
      <c r="B145" s="8" t="s">
        <v>67</v>
      </c>
      <c r="C145" s="8" t="s">
        <v>72</v>
      </c>
      <c r="D145" s="8" t="s">
        <v>245</v>
      </c>
      <c r="E145" s="8">
        <v>6.2500000271377296E-2</v>
      </c>
    </row>
    <row r="146" spans="1:5" ht="24.75">
      <c r="A146" s="8" t="s">
        <v>106</v>
      </c>
      <c r="B146" s="8" t="s">
        <v>67</v>
      </c>
      <c r="C146" s="8" t="s">
        <v>72</v>
      </c>
      <c r="D146" s="8" t="s">
        <v>246</v>
      </c>
      <c r="E146" s="8">
        <v>6.2500000271377296E-2</v>
      </c>
    </row>
    <row r="147" spans="1:5" ht="24.75">
      <c r="A147" s="8" t="s">
        <v>106</v>
      </c>
      <c r="B147" s="8" t="s">
        <v>67</v>
      </c>
      <c r="C147" s="8" t="s">
        <v>72</v>
      </c>
      <c r="D147" s="8" t="s">
        <v>247</v>
      </c>
      <c r="E147" s="8">
        <v>6.2500000271377296E-2</v>
      </c>
    </row>
    <row r="148" spans="1:5" ht="24.75">
      <c r="A148" s="8" t="s">
        <v>106</v>
      </c>
      <c r="B148" s="8" t="s">
        <v>67</v>
      </c>
      <c r="C148" s="8" t="s">
        <v>72</v>
      </c>
      <c r="D148" s="8" t="s">
        <v>248</v>
      </c>
      <c r="E148" s="8">
        <v>6.2500000271377296E-2</v>
      </c>
    </row>
    <row r="149" spans="1:5" ht="24.75">
      <c r="A149" s="8" t="s">
        <v>106</v>
      </c>
      <c r="B149" s="8" t="s">
        <v>67</v>
      </c>
      <c r="C149" s="8" t="s">
        <v>72</v>
      </c>
      <c r="D149" s="8" t="s">
        <v>249</v>
      </c>
      <c r="E149" s="8">
        <v>6.2500000271377296E-2</v>
      </c>
    </row>
    <row r="150" spans="1:5" ht="24.75">
      <c r="A150" s="8" t="s">
        <v>106</v>
      </c>
      <c r="B150" s="8" t="s">
        <v>67</v>
      </c>
      <c r="C150" s="8" t="s">
        <v>72</v>
      </c>
      <c r="D150" s="8" t="s">
        <v>250</v>
      </c>
      <c r="E150" s="8">
        <v>6.2500000271377296E-2</v>
      </c>
    </row>
    <row r="151" spans="1:5" ht="24.75">
      <c r="A151" s="8" t="s">
        <v>106</v>
      </c>
      <c r="B151" s="8" t="s">
        <v>67</v>
      </c>
      <c r="C151" s="8" t="s">
        <v>72</v>
      </c>
      <c r="D151" s="8" t="s">
        <v>251</v>
      </c>
      <c r="E151" s="8">
        <v>6.2500000271377296E-2</v>
      </c>
    </row>
    <row r="152" spans="1:5" ht="24.75">
      <c r="A152" s="8" t="s">
        <v>106</v>
      </c>
      <c r="B152" s="8" t="s">
        <v>67</v>
      </c>
      <c r="C152" s="8" t="s">
        <v>72</v>
      </c>
      <c r="D152" s="8" t="s">
        <v>252</v>
      </c>
      <c r="E152" s="8">
        <v>6.2500000271377296E-2</v>
      </c>
    </row>
    <row r="153" spans="1:5" ht="24.75">
      <c r="A153" s="8" t="s">
        <v>106</v>
      </c>
      <c r="B153" s="8" t="s">
        <v>67</v>
      </c>
      <c r="C153" s="8" t="s">
        <v>72</v>
      </c>
      <c r="D153" s="8" t="s">
        <v>253</v>
      </c>
      <c r="E153" s="8">
        <v>6.2500000271377296E-2</v>
      </c>
    </row>
    <row r="154" spans="1:5" ht="24.75">
      <c r="A154" s="8" t="s">
        <v>106</v>
      </c>
      <c r="B154" s="8" t="s">
        <v>67</v>
      </c>
      <c r="C154" s="8" t="s">
        <v>72</v>
      </c>
      <c r="D154" s="8" t="s">
        <v>254</v>
      </c>
      <c r="E154" s="8">
        <v>6.2500000271377296E-2</v>
      </c>
    </row>
    <row r="155" spans="1:5" ht="24.75">
      <c r="A155" s="8" t="s">
        <v>106</v>
      </c>
      <c r="B155" s="8" t="s">
        <v>67</v>
      </c>
      <c r="C155" s="8" t="s">
        <v>72</v>
      </c>
      <c r="D155" s="8" t="s">
        <v>255</v>
      </c>
      <c r="E155" s="8">
        <v>6.2500000271377296E-2</v>
      </c>
    </row>
    <row r="156" spans="1:5" ht="24.75">
      <c r="A156" s="8" t="s">
        <v>106</v>
      </c>
      <c r="B156" s="8" t="s">
        <v>67</v>
      </c>
      <c r="C156" s="8" t="s">
        <v>72</v>
      </c>
      <c r="D156" s="8" t="s">
        <v>256</v>
      </c>
      <c r="E156" s="8">
        <v>6.2500000271377296E-2</v>
      </c>
    </row>
    <row r="157" spans="1:5" ht="24.75">
      <c r="A157" s="8" t="s">
        <v>106</v>
      </c>
      <c r="B157" s="8" t="s">
        <v>67</v>
      </c>
      <c r="C157" s="8" t="s">
        <v>72</v>
      </c>
      <c r="D157" s="8" t="s">
        <v>257</v>
      </c>
      <c r="E157" s="8">
        <v>6.2500000271377296E-2</v>
      </c>
    </row>
    <row r="158" spans="1:5" ht="24.75">
      <c r="A158" s="8" t="s">
        <v>106</v>
      </c>
      <c r="B158" s="8" t="s">
        <v>67</v>
      </c>
      <c r="C158" s="8" t="s">
        <v>72</v>
      </c>
      <c r="D158" s="8" t="s">
        <v>258</v>
      </c>
      <c r="E158" s="8">
        <v>6.2500000271377296E-2</v>
      </c>
    </row>
    <row r="159" spans="1:5" ht="24.75">
      <c r="A159" s="8" t="s">
        <v>106</v>
      </c>
      <c r="B159" s="8" t="s">
        <v>67</v>
      </c>
      <c r="C159" s="8" t="s">
        <v>72</v>
      </c>
      <c r="D159" s="8" t="s">
        <v>259</v>
      </c>
      <c r="E159" s="8">
        <v>6.2500000271377296E-2</v>
      </c>
    </row>
    <row r="160" spans="1:5" ht="24.75">
      <c r="A160" s="8" t="s">
        <v>106</v>
      </c>
      <c r="B160" s="8" t="s">
        <v>67</v>
      </c>
      <c r="C160" s="8" t="s">
        <v>72</v>
      </c>
      <c r="D160" s="8" t="s">
        <v>260</v>
      </c>
      <c r="E160" s="8">
        <v>6.2500000271377296E-2</v>
      </c>
    </row>
    <row r="161" spans="1:5" ht="24.75">
      <c r="A161" s="8" t="s">
        <v>106</v>
      </c>
      <c r="B161" s="8" t="s">
        <v>67</v>
      </c>
      <c r="C161" s="8" t="s">
        <v>72</v>
      </c>
      <c r="D161" s="8" t="s">
        <v>261</v>
      </c>
      <c r="E161" s="8">
        <v>6.2500000271377296E-2</v>
      </c>
    </row>
    <row r="162" spans="1:5" ht="24.75">
      <c r="A162" s="8" t="s">
        <v>106</v>
      </c>
      <c r="B162" s="8" t="s">
        <v>67</v>
      </c>
      <c r="C162" s="8" t="s">
        <v>72</v>
      </c>
      <c r="D162" s="8" t="s">
        <v>262</v>
      </c>
      <c r="E162" s="8">
        <v>6.2500000271377296E-2</v>
      </c>
    </row>
    <row r="163" spans="1:5" ht="24.75">
      <c r="A163" s="8" t="s">
        <v>106</v>
      </c>
      <c r="B163" s="8" t="s">
        <v>67</v>
      </c>
      <c r="C163" s="8" t="s">
        <v>72</v>
      </c>
      <c r="D163" s="8" t="s">
        <v>263</v>
      </c>
      <c r="E163" s="8">
        <v>6.2500000271377296E-2</v>
      </c>
    </row>
    <row r="164" spans="1:5" ht="24.75">
      <c r="A164" s="8" t="s">
        <v>106</v>
      </c>
      <c r="B164" s="8" t="s">
        <v>67</v>
      </c>
      <c r="C164" s="8" t="s">
        <v>72</v>
      </c>
      <c r="D164" s="8" t="s">
        <v>264</v>
      </c>
      <c r="E164" s="8">
        <v>6.2500000271377296E-2</v>
      </c>
    </row>
    <row r="165" spans="1:5" ht="24.75">
      <c r="A165" s="8" t="s">
        <v>106</v>
      </c>
      <c r="B165" s="8" t="s">
        <v>67</v>
      </c>
      <c r="C165" s="8" t="s">
        <v>72</v>
      </c>
      <c r="D165" s="8" t="s">
        <v>265</v>
      </c>
      <c r="E165" s="8">
        <v>6.2500000271377296E-2</v>
      </c>
    </row>
    <row r="166" spans="1:5" ht="24.75">
      <c r="A166" s="8" t="s">
        <v>106</v>
      </c>
      <c r="B166" s="8" t="s">
        <v>67</v>
      </c>
      <c r="C166" s="8" t="s">
        <v>72</v>
      </c>
      <c r="D166" s="8" t="s">
        <v>266</v>
      </c>
      <c r="E166" s="8">
        <v>6.2500000271377296E-2</v>
      </c>
    </row>
    <row r="167" spans="1:5" ht="24.75">
      <c r="A167" s="8" t="s">
        <v>106</v>
      </c>
      <c r="B167" s="8" t="s">
        <v>67</v>
      </c>
      <c r="C167" s="8" t="s">
        <v>72</v>
      </c>
      <c r="D167" s="8" t="s">
        <v>267</v>
      </c>
      <c r="E167" s="8">
        <v>6.2500000271377296E-2</v>
      </c>
    </row>
    <row r="168" spans="1:5" ht="24.75">
      <c r="A168" s="8" t="s">
        <v>106</v>
      </c>
      <c r="B168" s="8" t="s">
        <v>67</v>
      </c>
      <c r="C168" s="8" t="s">
        <v>72</v>
      </c>
      <c r="D168" s="8" t="s">
        <v>268</v>
      </c>
      <c r="E168" s="8">
        <v>6.2500000271377296E-2</v>
      </c>
    </row>
    <row r="169" spans="1:5" ht="24.75">
      <c r="A169" s="8" t="s">
        <v>106</v>
      </c>
      <c r="B169" s="8" t="s">
        <v>67</v>
      </c>
      <c r="C169" s="8" t="s">
        <v>72</v>
      </c>
      <c r="D169" s="8" t="s">
        <v>269</v>
      </c>
      <c r="E169" s="8">
        <v>6.2500000271377296E-2</v>
      </c>
    </row>
    <row r="170" spans="1:5" ht="24.75">
      <c r="A170" s="8" t="s">
        <v>106</v>
      </c>
      <c r="B170" s="8" t="s">
        <v>67</v>
      </c>
      <c r="C170" s="8" t="s">
        <v>72</v>
      </c>
      <c r="D170" s="8" t="s">
        <v>270</v>
      </c>
      <c r="E170" s="8">
        <v>6.2500000271377296E-2</v>
      </c>
    </row>
    <row r="171" spans="1:5" ht="24.75">
      <c r="A171" s="8" t="s">
        <v>106</v>
      </c>
      <c r="B171" s="8" t="s">
        <v>67</v>
      </c>
      <c r="C171" s="8" t="s">
        <v>72</v>
      </c>
      <c r="D171" s="8" t="s">
        <v>271</v>
      </c>
      <c r="E171" s="8">
        <v>6.2500000271377296E-2</v>
      </c>
    </row>
    <row r="172" spans="1:5" ht="24.75">
      <c r="A172" s="8" t="s">
        <v>106</v>
      </c>
      <c r="B172" s="8" t="s">
        <v>67</v>
      </c>
      <c r="C172" s="8" t="s">
        <v>72</v>
      </c>
      <c r="D172" s="8" t="s">
        <v>272</v>
      </c>
      <c r="E172" s="8">
        <v>6.2500000271377296E-2</v>
      </c>
    </row>
    <row r="173" spans="1:5" ht="24.75">
      <c r="A173" s="8" t="s">
        <v>106</v>
      </c>
      <c r="B173" s="8" t="s">
        <v>67</v>
      </c>
      <c r="C173" s="8" t="s">
        <v>72</v>
      </c>
      <c r="D173" s="8" t="s">
        <v>273</v>
      </c>
      <c r="E173" s="8">
        <v>6.2500000271377296E-2</v>
      </c>
    </row>
    <row r="174" spans="1:5" ht="24.75">
      <c r="A174" s="8" t="s">
        <v>106</v>
      </c>
      <c r="B174" s="8" t="s">
        <v>67</v>
      </c>
      <c r="C174" s="8" t="s">
        <v>72</v>
      </c>
      <c r="D174" s="8" t="s">
        <v>274</v>
      </c>
      <c r="E174" s="8">
        <v>6.2500000271377296E-2</v>
      </c>
    </row>
    <row r="175" spans="1:5" ht="24.75">
      <c r="A175" s="8" t="s">
        <v>106</v>
      </c>
      <c r="B175" s="8" t="s">
        <v>67</v>
      </c>
      <c r="C175" s="8" t="s">
        <v>72</v>
      </c>
      <c r="D175" s="8" t="s">
        <v>275</v>
      </c>
      <c r="E175" s="8">
        <v>6.2500000271377296E-2</v>
      </c>
    </row>
    <row r="176" spans="1:5" ht="24.75">
      <c r="A176" s="8" t="s">
        <v>106</v>
      </c>
      <c r="B176" s="8" t="s">
        <v>67</v>
      </c>
      <c r="C176" s="8" t="s">
        <v>72</v>
      </c>
      <c r="D176" s="8" t="s">
        <v>276</v>
      </c>
      <c r="E176" s="8">
        <v>6.2500000271377296E-2</v>
      </c>
    </row>
    <row r="177" spans="1:5" ht="24.75">
      <c r="A177" s="8" t="s">
        <v>106</v>
      </c>
      <c r="B177" s="8" t="s">
        <v>67</v>
      </c>
      <c r="C177" s="8" t="s">
        <v>72</v>
      </c>
      <c r="D177" s="8" t="s">
        <v>277</v>
      </c>
      <c r="E177" s="8">
        <v>6.2500000271377296E-2</v>
      </c>
    </row>
    <row r="178" spans="1:5" ht="24.75">
      <c r="A178" s="8" t="s">
        <v>106</v>
      </c>
      <c r="B178" s="8" t="s">
        <v>67</v>
      </c>
      <c r="C178" s="8" t="s">
        <v>72</v>
      </c>
      <c r="D178" s="8" t="s">
        <v>278</v>
      </c>
      <c r="E178" s="8">
        <v>6.2500000271377296E-2</v>
      </c>
    </row>
    <row r="179" spans="1:5" ht="24.75">
      <c r="A179" s="8" t="s">
        <v>106</v>
      </c>
      <c r="B179" s="8" t="s">
        <v>67</v>
      </c>
      <c r="C179" s="8" t="s">
        <v>72</v>
      </c>
      <c r="D179" s="8" t="s">
        <v>279</v>
      </c>
      <c r="E179" s="8">
        <v>6.2500000271377296E-2</v>
      </c>
    </row>
    <row r="180" spans="1:5" ht="24.75">
      <c r="A180" s="8" t="s">
        <v>106</v>
      </c>
      <c r="B180" s="8" t="s">
        <v>67</v>
      </c>
      <c r="C180" s="8" t="s">
        <v>72</v>
      </c>
      <c r="D180" s="8" t="s">
        <v>280</v>
      </c>
      <c r="E180" s="8">
        <v>6.2500000271377296E-2</v>
      </c>
    </row>
    <row r="181" spans="1:5" ht="24.75">
      <c r="A181" s="8" t="s">
        <v>106</v>
      </c>
      <c r="B181" s="8" t="s">
        <v>67</v>
      </c>
      <c r="C181" s="8" t="s">
        <v>72</v>
      </c>
      <c r="D181" s="8" t="s">
        <v>281</v>
      </c>
      <c r="E181" s="8">
        <v>6.2500000271377296E-2</v>
      </c>
    </row>
    <row r="182" spans="1:5" ht="24.75">
      <c r="A182" s="8" t="s">
        <v>106</v>
      </c>
      <c r="B182" s="8" t="s">
        <v>67</v>
      </c>
      <c r="C182" s="8" t="s">
        <v>72</v>
      </c>
      <c r="D182" s="8" t="s">
        <v>282</v>
      </c>
      <c r="E182" s="8">
        <v>6.2500000271377296E-2</v>
      </c>
    </row>
    <row r="183" spans="1:5" ht="24.75">
      <c r="A183" s="8" t="s">
        <v>106</v>
      </c>
      <c r="B183" s="8" t="s">
        <v>67</v>
      </c>
      <c r="C183" s="8" t="s">
        <v>72</v>
      </c>
      <c r="D183" s="8" t="s">
        <v>283</v>
      </c>
      <c r="E183" s="8">
        <v>6.2500000271377296E-2</v>
      </c>
    </row>
    <row r="184" spans="1:5" ht="24.75">
      <c r="A184" s="8" t="s">
        <v>106</v>
      </c>
      <c r="B184" s="8" t="s">
        <v>67</v>
      </c>
      <c r="C184" s="8" t="s">
        <v>72</v>
      </c>
      <c r="D184" s="8" t="s">
        <v>284</v>
      </c>
      <c r="E184" s="8">
        <v>6.2500000271377296E-2</v>
      </c>
    </row>
    <row r="185" spans="1:5" ht="24.75">
      <c r="A185" s="8" t="s">
        <v>106</v>
      </c>
      <c r="B185" s="8" t="s">
        <v>67</v>
      </c>
      <c r="C185" s="8" t="s">
        <v>72</v>
      </c>
      <c r="D185" s="8" t="s">
        <v>285</v>
      </c>
      <c r="E185" s="8">
        <v>6.2500000271377296E-2</v>
      </c>
    </row>
    <row r="186" spans="1:5" ht="24.75">
      <c r="A186" s="8" t="s">
        <v>106</v>
      </c>
      <c r="B186" s="8" t="s">
        <v>67</v>
      </c>
      <c r="C186" s="8" t="s">
        <v>72</v>
      </c>
      <c r="D186" s="8" t="s">
        <v>286</v>
      </c>
      <c r="E186" s="8">
        <v>6.2500000271377296E-2</v>
      </c>
    </row>
    <row r="187" spans="1:5" ht="24.75">
      <c r="A187" s="8" t="s">
        <v>106</v>
      </c>
      <c r="B187" s="8" t="s">
        <v>67</v>
      </c>
      <c r="C187" s="8" t="s">
        <v>72</v>
      </c>
      <c r="D187" s="8" t="s">
        <v>287</v>
      </c>
      <c r="E187" s="8">
        <v>6.2500000271377296E-2</v>
      </c>
    </row>
    <row r="188" spans="1:5" ht="24.75">
      <c r="A188" s="8" t="s">
        <v>106</v>
      </c>
      <c r="B188" s="8" t="s">
        <v>67</v>
      </c>
      <c r="C188" s="8" t="s">
        <v>72</v>
      </c>
      <c r="D188" s="8" t="s">
        <v>288</v>
      </c>
      <c r="E188" s="8">
        <v>6.2500000271377296E-2</v>
      </c>
    </row>
    <row r="189" spans="1:5" ht="24.75">
      <c r="A189" s="8" t="s">
        <v>106</v>
      </c>
      <c r="B189" s="8" t="s">
        <v>67</v>
      </c>
      <c r="C189" s="8" t="s">
        <v>72</v>
      </c>
      <c r="D189" s="8" t="s">
        <v>289</v>
      </c>
      <c r="E189" s="8">
        <v>6.2500000271377296E-2</v>
      </c>
    </row>
    <row r="190" spans="1:5" ht="24.75">
      <c r="A190" s="8" t="s">
        <v>106</v>
      </c>
      <c r="B190" s="8" t="s">
        <v>67</v>
      </c>
      <c r="C190" s="8" t="s">
        <v>72</v>
      </c>
      <c r="D190" s="8" t="s">
        <v>290</v>
      </c>
      <c r="E190" s="8">
        <v>6.2500000271377296E-2</v>
      </c>
    </row>
    <row r="191" spans="1:5" ht="24.75">
      <c r="A191" s="8" t="s">
        <v>106</v>
      </c>
      <c r="B191" s="8" t="s">
        <v>67</v>
      </c>
      <c r="C191" s="8" t="s">
        <v>72</v>
      </c>
      <c r="D191" s="8" t="s">
        <v>291</v>
      </c>
      <c r="E191" s="8">
        <v>6.2500000271377296E-2</v>
      </c>
    </row>
    <row r="192" spans="1:5" ht="24.75">
      <c r="A192" s="8" t="s">
        <v>106</v>
      </c>
      <c r="B192" s="8" t="s">
        <v>67</v>
      </c>
      <c r="C192" s="8" t="s">
        <v>72</v>
      </c>
      <c r="D192" s="8" t="s">
        <v>292</v>
      </c>
      <c r="E192" s="8">
        <v>6.2500000271377296E-2</v>
      </c>
    </row>
    <row r="193" spans="1:5" ht="24.75">
      <c r="A193" s="8" t="s">
        <v>106</v>
      </c>
      <c r="B193" s="8" t="s">
        <v>67</v>
      </c>
      <c r="C193" s="8" t="s">
        <v>72</v>
      </c>
      <c r="D193" s="8" t="s">
        <v>293</v>
      </c>
      <c r="E193" s="8">
        <v>6.2500000271377296E-2</v>
      </c>
    </row>
    <row r="194" spans="1:5" ht="24.75">
      <c r="A194" s="8" t="s">
        <v>106</v>
      </c>
      <c r="B194" s="8" t="s">
        <v>67</v>
      </c>
      <c r="C194" s="8" t="s">
        <v>72</v>
      </c>
      <c r="D194" s="8" t="s">
        <v>294</v>
      </c>
      <c r="E194" s="8">
        <v>6.2500000271377296E-2</v>
      </c>
    </row>
    <row r="195" spans="1:5" ht="24.75">
      <c r="A195" s="8" t="s">
        <v>106</v>
      </c>
      <c r="B195" s="8" t="s">
        <v>67</v>
      </c>
      <c r="C195" s="8" t="s">
        <v>72</v>
      </c>
      <c r="D195" s="8" t="s">
        <v>295</v>
      </c>
      <c r="E195" s="8">
        <v>6.2500000271377296E-2</v>
      </c>
    </row>
    <row r="196" spans="1:5" ht="24.75">
      <c r="A196" s="8" t="s">
        <v>106</v>
      </c>
      <c r="B196" s="8" t="s">
        <v>67</v>
      </c>
      <c r="C196" s="8" t="s">
        <v>72</v>
      </c>
      <c r="D196" s="8" t="s">
        <v>296</v>
      </c>
      <c r="E196" s="8">
        <v>6.2500000271377296E-2</v>
      </c>
    </row>
    <row r="197" spans="1:5" ht="24.75">
      <c r="A197" s="8" t="s">
        <v>106</v>
      </c>
      <c r="B197" s="8" t="s">
        <v>67</v>
      </c>
      <c r="C197" s="8" t="s">
        <v>72</v>
      </c>
      <c r="D197" s="8" t="s">
        <v>297</v>
      </c>
      <c r="E197" s="8">
        <v>6.2500000271377296E-2</v>
      </c>
    </row>
    <row r="198" spans="1:5" ht="24.75">
      <c r="A198" s="8" t="s">
        <v>106</v>
      </c>
      <c r="B198" s="8" t="s">
        <v>67</v>
      </c>
      <c r="C198" s="8" t="s">
        <v>72</v>
      </c>
      <c r="D198" s="8" t="s">
        <v>298</v>
      </c>
      <c r="E198" s="8">
        <v>6.2500000271377296E-2</v>
      </c>
    </row>
    <row r="199" spans="1:5" ht="24.75">
      <c r="A199" s="8" t="s">
        <v>106</v>
      </c>
      <c r="B199" s="8" t="s">
        <v>67</v>
      </c>
      <c r="C199" s="8" t="s">
        <v>72</v>
      </c>
      <c r="D199" s="8" t="s">
        <v>299</v>
      </c>
      <c r="E199" s="8">
        <v>6.2500000271377296E-2</v>
      </c>
    </row>
    <row r="200" spans="1:5" ht="24.75">
      <c r="A200" s="8" t="s">
        <v>106</v>
      </c>
      <c r="B200" s="8" t="s">
        <v>67</v>
      </c>
      <c r="C200" s="8" t="s">
        <v>72</v>
      </c>
      <c r="D200" s="8" t="s">
        <v>300</v>
      </c>
      <c r="E200" s="8">
        <v>6.2500000271377296E-2</v>
      </c>
    </row>
    <row r="201" spans="1:5" ht="24.75">
      <c r="A201" s="8" t="s">
        <v>106</v>
      </c>
      <c r="B201" s="8" t="s">
        <v>67</v>
      </c>
      <c r="C201" s="8" t="s">
        <v>72</v>
      </c>
      <c r="D201" s="8" t="s">
        <v>301</v>
      </c>
      <c r="E201" s="8">
        <v>6.2500000271377296E-2</v>
      </c>
    </row>
    <row r="202" spans="1:5" ht="24.75">
      <c r="A202" s="8" t="s">
        <v>106</v>
      </c>
      <c r="B202" s="8" t="s">
        <v>67</v>
      </c>
      <c r="C202" s="8" t="s">
        <v>72</v>
      </c>
      <c r="D202" s="8" t="s">
        <v>302</v>
      </c>
      <c r="E202" s="8">
        <v>6.2500000271377296E-2</v>
      </c>
    </row>
    <row r="203" spans="1:5" ht="24.75">
      <c r="A203" s="8" t="s">
        <v>106</v>
      </c>
      <c r="B203" s="8" t="s">
        <v>67</v>
      </c>
      <c r="C203" s="8" t="s">
        <v>72</v>
      </c>
      <c r="D203" s="8" t="s">
        <v>303</v>
      </c>
      <c r="E203" s="8">
        <v>6.2500000271377296E-2</v>
      </c>
    </row>
    <row r="204" spans="1:5" ht="24.75">
      <c r="A204" s="8" t="s">
        <v>106</v>
      </c>
      <c r="B204" s="8" t="s">
        <v>67</v>
      </c>
      <c r="C204" s="8" t="s">
        <v>72</v>
      </c>
      <c r="D204" s="8" t="s">
        <v>304</v>
      </c>
      <c r="E204" s="8">
        <v>6.2500000271377296E-2</v>
      </c>
    </row>
    <row r="205" spans="1:5" ht="24.75">
      <c r="A205" s="8" t="s">
        <v>106</v>
      </c>
      <c r="B205" s="8" t="s">
        <v>67</v>
      </c>
      <c r="C205" s="8" t="s">
        <v>72</v>
      </c>
      <c r="D205" s="8" t="s">
        <v>305</v>
      </c>
      <c r="E205" s="8">
        <v>6.2500000271377296E-2</v>
      </c>
    </row>
    <row r="206" spans="1:5" ht="24.75">
      <c r="A206" s="8" t="s">
        <v>106</v>
      </c>
      <c r="B206" s="8" t="s">
        <v>67</v>
      </c>
      <c r="C206" s="8" t="s">
        <v>72</v>
      </c>
      <c r="D206" s="8" t="s">
        <v>306</v>
      </c>
      <c r="E206" s="8">
        <v>6.2500000271377296E-2</v>
      </c>
    </row>
    <row r="207" spans="1:5" ht="24.75">
      <c r="A207" s="8" t="s">
        <v>106</v>
      </c>
      <c r="B207" s="8" t="s">
        <v>67</v>
      </c>
      <c r="C207" s="8" t="s">
        <v>72</v>
      </c>
      <c r="D207" s="8" t="s">
        <v>307</v>
      </c>
      <c r="E207" s="8">
        <v>6.2500000271377296E-2</v>
      </c>
    </row>
    <row r="208" spans="1:5" ht="24.75">
      <c r="A208" s="8" t="s">
        <v>106</v>
      </c>
      <c r="B208" s="8" t="s">
        <v>67</v>
      </c>
      <c r="C208" s="8" t="s">
        <v>72</v>
      </c>
      <c r="D208" s="8" t="s">
        <v>308</v>
      </c>
      <c r="E208" s="8">
        <v>6.2500000271377296E-2</v>
      </c>
    </row>
    <row r="209" spans="1:5" ht="24.75">
      <c r="A209" s="8" t="s">
        <v>106</v>
      </c>
      <c r="B209" s="8" t="s">
        <v>67</v>
      </c>
      <c r="C209" s="8" t="s">
        <v>72</v>
      </c>
      <c r="D209" s="8" t="s">
        <v>309</v>
      </c>
      <c r="E209" s="8">
        <v>6.2500000271377296E-2</v>
      </c>
    </row>
    <row r="210" spans="1:5" ht="24.75">
      <c r="A210" s="8" t="s">
        <v>106</v>
      </c>
      <c r="B210" s="8" t="s">
        <v>67</v>
      </c>
      <c r="C210" s="8" t="s">
        <v>72</v>
      </c>
      <c r="D210" s="8" t="s">
        <v>310</v>
      </c>
      <c r="E210" s="8">
        <v>6.2500000271377296E-2</v>
      </c>
    </row>
    <row r="211" spans="1:5" ht="24.75">
      <c r="A211" s="8" t="s">
        <v>106</v>
      </c>
      <c r="B211" s="8" t="s">
        <v>67</v>
      </c>
      <c r="C211" s="8" t="s">
        <v>72</v>
      </c>
      <c r="D211" s="8" t="s">
        <v>311</v>
      </c>
      <c r="E211" s="8">
        <v>6.2500000271377296E-2</v>
      </c>
    </row>
    <row r="212" spans="1:5" ht="24.75">
      <c r="A212" s="8" t="s">
        <v>106</v>
      </c>
      <c r="B212" s="8" t="s">
        <v>67</v>
      </c>
      <c r="C212" s="8" t="s">
        <v>72</v>
      </c>
      <c r="D212" s="8" t="s">
        <v>312</v>
      </c>
      <c r="E212" s="8">
        <v>6.2500000271377296E-2</v>
      </c>
    </row>
    <row r="213" spans="1:5" ht="24.75">
      <c r="A213" s="8" t="s">
        <v>106</v>
      </c>
      <c r="B213" s="8" t="s">
        <v>67</v>
      </c>
      <c r="C213" s="8" t="s">
        <v>72</v>
      </c>
      <c r="D213" s="8" t="s">
        <v>313</v>
      </c>
      <c r="E213" s="8">
        <v>6.2500000271377296E-2</v>
      </c>
    </row>
    <row r="214" spans="1:5" ht="24.75">
      <c r="A214" s="8" t="s">
        <v>106</v>
      </c>
      <c r="B214" s="8" t="s">
        <v>67</v>
      </c>
      <c r="C214" s="8" t="s">
        <v>72</v>
      </c>
      <c r="D214" s="8" t="s">
        <v>314</v>
      </c>
      <c r="E214" s="8">
        <v>6.2500000271377296E-2</v>
      </c>
    </row>
    <row r="215" spans="1:5" ht="24.75">
      <c r="A215" s="8" t="s">
        <v>106</v>
      </c>
      <c r="B215" s="8" t="s">
        <v>67</v>
      </c>
      <c r="C215" s="8" t="s">
        <v>72</v>
      </c>
      <c r="D215" s="8" t="s">
        <v>315</v>
      </c>
      <c r="E215" s="8">
        <v>6.2500000271377296E-2</v>
      </c>
    </row>
    <row r="216" spans="1:5" ht="24.75">
      <c r="A216" s="8" t="s">
        <v>106</v>
      </c>
      <c r="B216" s="8" t="s">
        <v>67</v>
      </c>
      <c r="C216" s="8" t="s">
        <v>72</v>
      </c>
      <c r="D216" s="8" t="s">
        <v>316</v>
      </c>
      <c r="E216" s="8">
        <v>6.2500000271377296E-2</v>
      </c>
    </row>
    <row r="217" spans="1:5" ht="24.75">
      <c r="A217" s="8" t="s">
        <v>106</v>
      </c>
      <c r="B217" s="8" t="s">
        <v>67</v>
      </c>
      <c r="C217" s="8" t="s">
        <v>72</v>
      </c>
      <c r="D217" s="8" t="s">
        <v>317</v>
      </c>
      <c r="E217" s="8">
        <v>6.2500000271377296E-2</v>
      </c>
    </row>
    <row r="218" spans="1:5" ht="24.75">
      <c r="A218" s="8" t="s">
        <v>106</v>
      </c>
      <c r="B218" s="8" t="s">
        <v>67</v>
      </c>
      <c r="C218" s="8" t="s">
        <v>72</v>
      </c>
      <c r="D218" s="8" t="s">
        <v>318</v>
      </c>
      <c r="E218" s="8">
        <v>6.2500000271377296E-2</v>
      </c>
    </row>
    <row r="219" spans="1:5" ht="24.75">
      <c r="A219" s="8" t="s">
        <v>106</v>
      </c>
      <c r="B219" s="8" t="s">
        <v>67</v>
      </c>
      <c r="C219" s="8" t="s">
        <v>72</v>
      </c>
      <c r="D219" s="8" t="s">
        <v>319</v>
      </c>
      <c r="E219" s="8">
        <v>6.2500000271377296E-2</v>
      </c>
    </row>
    <row r="220" spans="1:5" ht="24.75">
      <c r="A220" s="8" t="s">
        <v>106</v>
      </c>
      <c r="B220" s="8" t="s">
        <v>67</v>
      </c>
      <c r="C220" s="8" t="s">
        <v>72</v>
      </c>
      <c r="D220" s="8" t="s">
        <v>320</v>
      </c>
      <c r="E220" s="8">
        <v>6.2500000271377296E-2</v>
      </c>
    </row>
    <row r="221" spans="1:5" ht="24.75">
      <c r="A221" s="8" t="s">
        <v>106</v>
      </c>
      <c r="B221" s="8" t="s">
        <v>67</v>
      </c>
      <c r="C221" s="8" t="s">
        <v>72</v>
      </c>
      <c r="D221" s="8" t="s">
        <v>321</v>
      </c>
      <c r="E221" s="8">
        <v>6.2500000271377296E-2</v>
      </c>
    </row>
    <row r="222" spans="1:5" ht="24.75">
      <c r="A222" s="8" t="s">
        <v>106</v>
      </c>
      <c r="B222" s="8" t="s">
        <v>67</v>
      </c>
      <c r="C222" s="8" t="s">
        <v>72</v>
      </c>
      <c r="D222" s="8" t="s">
        <v>322</v>
      </c>
      <c r="E222" s="8">
        <v>6.2500000271377296E-2</v>
      </c>
    </row>
    <row r="223" spans="1:5" ht="24.75">
      <c r="A223" s="8" t="s">
        <v>106</v>
      </c>
      <c r="B223" s="8" t="s">
        <v>67</v>
      </c>
      <c r="C223" s="8" t="s">
        <v>72</v>
      </c>
      <c r="D223" s="8" t="s">
        <v>323</v>
      </c>
      <c r="E223" s="8">
        <v>6.2500000271377296E-2</v>
      </c>
    </row>
    <row r="224" spans="1:5" ht="24.75">
      <c r="A224" s="8" t="s">
        <v>106</v>
      </c>
      <c r="B224" s="8" t="s">
        <v>67</v>
      </c>
      <c r="C224" s="8" t="s">
        <v>72</v>
      </c>
      <c r="D224" s="8" t="s">
        <v>324</v>
      </c>
      <c r="E224" s="8">
        <v>6.2500000271377296E-2</v>
      </c>
    </row>
    <row r="225" spans="1:5" ht="24.75">
      <c r="A225" s="8" t="s">
        <v>106</v>
      </c>
      <c r="B225" s="8" t="s">
        <v>67</v>
      </c>
      <c r="C225" s="8" t="s">
        <v>72</v>
      </c>
      <c r="D225" s="8" t="s">
        <v>325</v>
      </c>
      <c r="E225" s="8">
        <v>6.2500000271377296E-2</v>
      </c>
    </row>
    <row r="226" spans="1:5" ht="24.75">
      <c r="A226" s="8" t="s">
        <v>106</v>
      </c>
      <c r="B226" s="8" t="s">
        <v>67</v>
      </c>
      <c r="C226" s="8" t="s">
        <v>72</v>
      </c>
      <c r="D226" s="8" t="s">
        <v>326</v>
      </c>
      <c r="E226" s="8">
        <v>6.2500000271377296E-2</v>
      </c>
    </row>
    <row r="227" spans="1:5" ht="24.75">
      <c r="A227" s="8" t="s">
        <v>106</v>
      </c>
      <c r="B227" s="8" t="s">
        <v>67</v>
      </c>
      <c r="C227" s="8" t="s">
        <v>72</v>
      </c>
      <c r="D227" s="8" t="s">
        <v>327</v>
      </c>
      <c r="E227" s="8">
        <v>6.2500000271377296E-2</v>
      </c>
    </row>
    <row r="228" spans="1:5" ht="24.75">
      <c r="A228" s="8" t="s">
        <v>106</v>
      </c>
      <c r="B228" s="8" t="s">
        <v>67</v>
      </c>
      <c r="C228" s="8" t="s">
        <v>72</v>
      </c>
      <c r="D228" s="8" t="s">
        <v>328</v>
      </c>
      <c r="E228" s="8">
        <v>6.2500000271377296E-2</v>
      </c>
    </row>
    <row r="229" spans="1:5" ht="24.75">
      <c r="A229" s="8" t="s">
        <v>106</v>
      </c>
      <c r="B229" s="8" t="s">
        <v>67</v>
      </c>
      <c r="C229" s="8" t="s">
        <v>72</v>
      </c>
      <c r="D229" s="8" t="s">
        <v>329</v>
      </c>
      <c r="E229" s="8">
        <v>6.2500000271377296E-2</v>
      </c>
    </row>
    <row r="230" spans="1:5" ht="24.75">
      <c r="A230" s="8" t="s">
        <v>106</v>
      </c>
      <c r="B230" s="8" t="s">
        <v>67</v>
      </c>
      <c r="C230" s="8" t="s">
        <v>72</v>
      </c>
      <c r="D230" s="8" t="s">
        <v>330</v>
      </c>
      <c r="E230" s="8">
        <v>6.2500000271377296E-2</v>
      </c>
    </row>
    <row r="231" spans="1:5" ht="24.75">
      <c r="A231" s="8" t="s">
        <v>106</v>
      </c>
      <c r="B231" s="8" t="s">
        <v>67</v>
      </c>
      <c r="C231" s="8" t="s">
        <v>72</v>
      </c>
      <c r="D231" s="8" t="s">
        <v>331</v>
      </c>
      <c r="E231" s="8">
        <v>6.2500000271377296E-2</v>
      </c>
    </row>
    <row r="232" spans="1:5" ht="24.75">
      <c r="A232" s="8" t="s">
        <v>106</v>
      </c>
      <c r="B232" s="8" t="s">
        <v>67</v>
      </c>
      <c r="C232" s="8" t="s">
        <v>72</v>
      </c>
      <c r="D232" s="8" t="s">
        <v>332</v>
      </c>
      <c r="E232" s="8">
        <v>6.2500000271377296E-2</v>
      </c>
    </row>
    <row r="233" spans="1:5" ht="24.75">
      <c r="A233" s="8" t="s">
        <v>106</v>
      </c>
      <c r="B233" s="8" t="s">
        <v>67</v>
      </c>
      <c r="C233" s="8" t="s">
        <v>72</v>
      </c>
      <c r="D233" s="8" t="s">
        <v>333</v>
      </c>
      <c r="E233" s="8">
        <v>6.2500000271377296E-2</v>
      </c>
    </row>
    <row r="234" spans="1:5" ht="24.75">
      <c r="A234" s="8" t="s">
        <v>106</v>
      </c>
      <c r="B234" s="8" t="s">
        <v>67</v>
      </c>
      <c r="C234" s="8" t="s">
        <v>72</v>
      </c>
      <c r="D234" s="8" t="s">
        <v>334</v>
      </c>
      <c r="E234" s="8">
        <v>6.2500000271377296E-2</v>
      </c>
    </row>
    <row r="235" spans="1:5" ht="24.75">
      <c r="A235" s="8" t="s">
        <v>106</v>
      </c>
      <c r="B235" s="8" t="s">
        <v>67</v>
      </c>
      <c r="C235" s="8" t="s">
        <v>72</v>
      </c>
      <c r="D235" s="8" t="s">
        <v>335</v>
      </c>
      <c r="E235" s="8">
        <v>6.2500000271377296E-2</v>
      </c>
    </row>
    <row r="236" spans="1:5" ht="24.75">
      <c r="A236" s="8" t="s">
        <v>106</v>
      </c>
      <c r="B236" s="8" t="s">
        <v>67</v>
      </c>
      <c r="C236" s="8" t="s">
        <v>72</v>
      </c>
      <c r="D236" s="8" t="s">
        <v>336</v>
      </c>
      <c r="E236" s="8">
        <v>6.2500000271377296E-2</v>
      </c>
    </row>
    <row r="237" spans="1:5" ht="24.75">
      <c r="A237" s="8" t="s">
        <v>106</v>
      </c>
      <c r="B237" s="8" t="s">
        <v>67</v>
      </c>
      <c r="C237" s="8" t="s">
        <v>72</v>
      </c>
      <c r="D237" s="8" t="s">
        <v>337</v>
      </c>
      <c r="E237" s="8">
        <v>6.2500000271377296E-2</v>
      </c>
    </row>
    <row r="238" spans="1:5" ht="24.75">
      <c r="A238" s="8" t="s">
        <v>106</v>
      </c>
      <c r="B238" s="8" t="s">
        <v>67</v>
      </c>
      <c r="C238" s="8" t="s">
        <v>72</v>
      </c>
      <c r="D238" s="8" t="s">
        <v>338</v>
      </c>
      <c r="E238" s="8">
        <v>6.2500000271377296E-2</v>
      </c>
    </row>
    <row r="239" spans="1:5" ht="24.75">
      <c r="A239" s="8" t="s">
        <v>106</v>
      </c>
      <c r="B239" s="8" t="s">
        <v>67</v>
      </c>
      <c r="C239" s="8" t="s">
        <v>72</v>
      </c>
      <c r="D239" s="8" t="s">
        <v>339</v>
      </c>
      <c r="E239" s="8">
        <v>6.2500000271377296E-2</v>
      </c>
    </row>
    <row r="240" spans="1:5" ht="24.75">
      <c r="A240" s="8" t="s">
        <v>106</v>
      </c>
      <c r="B240" s="8" t="s">
        <v>67</v>
      </c>
      <c r="C240" s="8" t="s">
        <v>72</v>
      </c>
      <c r="D240" s="8" t="s">
        <v>340</v>
      </c>
      <c r="E240" s="8">
        <v>6.2500000271377296E-2</v>
      </c>
    </row>
    <row r="241" spans="1:5" ht="24.75">
      <c r="A241" s="8" t="s">
        <v>106</v>
      </c>
      <c r="B241" s="8" t="s">
        <v>67</v>
      </c>
      <c r="C241" s="8" t="s">
        <v>72</v>
      </c>
      <c r="D241" s="8" t="s">
        <v>341</v>
      </c>
      <c r="E241" s="8">
        <v>6.2500000271377296E-2</v>
      </c>
    </row>
    <row r="242" spans="1:5" ht="24.75">
      <c r="A242" s="8" t="s">
        <v>106</v>
      </c>
      <c r="B242" s="8" t="s">
        <v>67</v>
      </c>
      <c r="C242" s="8" t="s">
        <v>72</v>
      </c>
      <c r="D242" s="8" t="s">
        <v>342</v>
      </c>
      <c r="E242" s="8">
        <v>6.2500000271377296E-2</v>
      </c>
    </row>
    <row r="243" spans="1:5" ht="24.75">
      <c r="A243" s="8" t="s">
        <v>106</v>
      </c>
      <c r="B243" s="8" t="s">
        <v>67</v>
      </c>
      <c r="C243" s="8" t="s">
        <v>72</v>
      </c>
      <c r="D243" s="8" t="s">
        <v>343</v>
      </c>
      <c r="E243" s="8">
        <v>6.2500000271377296E-2</v>
      </c>
    </row>
    <row r="244" spans="1:5" ht="24.75">
      <c r="A244" s="8" t="s">
        <v>106</v>
      </c>
      <c r="B244" s="8" t="s">
        <v>67</v>
      </c>
      <c r="C244" s="8" t="s">
        <v>72</v>
      </c>
      <c r="D244" s="8" t="s">
        <v>344</v>
      </c>
      <c r="E244" s="8">
        <v>6.2500000271377296E-2</v>
      </c>
    </row>
    <row r="245" spans="1:5" ht="24.75">
      <c r="A245" s="8" t="s">
        <v>106</v>
      </c>
      <c r="B245" s="8" t="s">
        <v>67</v>
      </c>
      <c r="C245" s="8" t="s">
        <v>72</v>
      </c>
      <c r="D245" s="8" t="s">
        <v>345</v>
      </c>
      <c r="E245" s="8">
        <v>6.2500000271377296E-2</v>
      </c>
    </row>
    <row r="246" spans="1:5" ht="24.75">
      <c r="A246" s="8" t="s">
        <v>106</v>
      </c>
      <c r="B246" s="8" t="s">
        <v>67</v>
      </c>
      <c r="C246" s="8" t="s">
        <v>72</v>
      </c>
      <c r="D246" s="8" t="s">
        <v>346</v>
      </c>
      <c r="E246" s="8">
        <v>6.2500000271377296E-2</v>
      </c>
    </row>
    <row r="247" spans="1:5" ht="24.75">
      <c r="A247" s="8" t="s">
        <v>106</v>
      </c>
      <c r="B247" s="8" t="s">
        <v>67</v>
      </c>
      <c r="C247" s="8" t="s">
        <v>72</v>
      </c>
      <c r="D247" s="8" t="s">
        <v>347</v>
      </c>
      <c r="E247" s="8">
        <v>6.2500000271377296E-2</v>
      </c>
    </row>
    <row r="248" spans="1:5" ht="24.75">
      <c r="A248" s="8" t="s">
        <v>106</v>
      </c>
      <c r="B248" s="8" t="s">
        <v>67</v>
      </c>
      <c r="C248" s="8" t="s">
        <v>72</v>
      </c>
      <c r="D248" s="8" t="s">
        <v>348</v>
      </c>
      <c r="E248" s="8">
        <v>6.2500000271377296E-2</v>
      </c>
    </row>
    <row r="249" spans="1:5" ht="24.75">
      <c r="A249" s="8" t="s">
        <v>106</v>
      </c>
      <c r="B249" s="8" t="s">
        <v>67</v>
      </c>
      <c r="C249" s="8" t="s">
        <v>72</v>
      </c>
      <c r="D249" s="8" t="s">
        <v>349</v>
      </c>
      <c r="E249" s="8">
        <v>6.2500000271377296E-2</v>
      </c>
    </row>
    <row r="250" spans="1:5" ht="24.75">
      <c r="A250" s="8" t="s">
        <v>106</v>
      </c>
      <c r="B250" s="8" t="s">
        <v>67</v>
      </c>
      <c r="C250" s="8" t="s">
        <v>72</v>
      </c>
      <c r="D250" s="8" t="s">
        <v>350</v>
      </c>
      <c r="E250" s="8">
        <v>6.2500000271377296E-2</v>
      </c>
    </row>
    <row r="251" spans="1:5" ht="24.75">
      <c r="A251" s="8" t="s">
        <v>106</v>
      </c>
      <c r="B251" s="8" t="s">
        <v>67</v>
      </c>
      <c r="C251" s="8" t="s">
        <v>72</v>
      </c>
      <c r="D251" s="8" t="s">
        <v>351</v>
      </c>
      <c r="E251" s="8">
        <v>6.2500000271377296E-2</v>
      </c>
    </row>
    <row r="252" spans="1:5" ht="24.75">
      <c r="A252" s="8" t="s">
        <v>106</v>
      </c>
      <c r="B252" s="8" t="s">
        <v>67</v>
      </c>
      <c r="C252" s="8" t="s">
        <v>72</v>
      </c>
      <c r="D252" s="8" t="s">
        <v>352</v>
      </c>
      <c r="E252" s="8">
        <v>6.2500000271377296E-2</v>
      </c>
    </row>
    <row r="253" spans="1:5" ht="24.75">
      <c r="A253" s="8" t="s">
        <v>106</v>
      </c>
      <c r="B253" s="8" t="s">
        <v>67</v>
      </c>
      <c r="C253" s="8" t="s">
        <v>72</v>
      </c>
      <c r="D253" s="8" t="s">
        <v>353</v>
      </c>
      <c r="E253" s="8">
        <v>6.2500000271377296E-2</v>
      </c>
    </row>
    <row r="254" spans="1:5" ht="24.75">
      <c r="A254" s="8" t="s">
        <v>106</v>
      </c>
      <c r="B254" s="8" t="s">
        <v>67</v>
      </c>
      <c r="C254" s="8" t="s">
        <v>72</v>
      </c>
      <c r="D254" s="8" t="s">
        <v>354</v>
      </c>
      <c r="E254" s="8">
        <v>6.2500000271377296E-2</v>
      </c>
    </row>
    <row r="255" spans="1:5" ht="24.75">
      <c r="A255" s="8" t="s">
        <v>106</v>
      </c>
      <c r="B255" s="8" t="s">
        <v>67</v>
      </c>
      <c r="C255" s="8" t="s">
        <v>72</v>
      </c>
      <c r="D255" s="8" t="s">
        <v>355</v>
      </c>
      <c r="E255" s="8">
        <v>6.2500000271377296E-2</v>
      </c>
    </row>
    <row r="256" spans="1:5" ht="24.75">
      <c r="A256" s="8" t="s">
        <v>106</v>
      </c>
      <c r="B256" s="8" t="s">
        <v>67</v>
      </c>
      <c r="C256" s="8" t="s">
        <v>72</v>
      </c>
      <c r="D256" s="8" t="s">
        <v>356</v>
      </c>
      <c r="E256" s="8">
        <v>6.2500000271377296E-2</v>
      </c>
    </row>
    <row r="257" spans="1:5" ht="24.75">
      <c r="A257" s="8" t="s">
        <v>106</v>
      </c>
      <c r="B257" s="8" t="s">
        <v>67</v>
      </c>
      <c r="C257" s="8" t="s">
        <v>72</v>
      </c>
      <c r="D257" s="8" t="s">
        <v>357</v>
      </c>
      <c r="E257" s="8">
        <v>6.2500000271377296E-2</v>
      </c>
    </row>
    <row r="258" spans="1:5" ht="24.75">
      <c r="A258" s="8" t="s">
        <v>106</v>
      </c>
      <c r="B258" s="8" t="s">
        <v>67</v>
      </c>
      <c r="C258" s="8" t="s">
        <v>72</v>
      </c>
      <c r="D258" s="8" t="s">
        <v>358</v>
      </c>
      <c r="E258" s="8">
        <v>6.2500000271377296E-2</v>
      </c>
    </row>
    <row r="259" spans="1:5" ht="24.75">
      <c r="A259" s="8" t="s">
        <v>106</v>
      </c>
      <c r="B259" s="8" t="s">
        <v>67</v>
      </c>
      <c r="C259" s="8" t="s">
        <v>72</v>
      </c>
      <c r="D259" s="8" t="s">
        <v>359</v>
      </c>
      <c r="E259" s="8">
        <v>6.2500000271377296E-2</v>
      </c>
    </row>
    <row r="260" spans="1:5" ht="24.75">
      <c r="A260" s="8" t="s">
        <v>106</v>
      </c>
      <c r="B260" s="8" t="s">
        <v>67</v>
      </c>
      <c r="C260" s="8" t="s">
        <v>72</v>
      </c>
      <c r="D260" s="8" t="s">
        <v>360</v>
      </c>
      <c r="E260" s="8">
        <v>6.2500000271377296E-2</v>
      </c>
    </row>
    <row r="261" spans="1:5" ht="24.75">
      <c r="A261" s="8" t="s">
        <v>106</v>
      </c>
      <c r="B261" s="8" t="s">
        <v>67</v>
      </c>
      <c r="C261" s="8" t="s">
        <v>72</v>
      </c>
      <c r="D261" s="8" t="s">
        <v>361</v>
      </c>
      <c r="E261" s="8">
        <v>6.2500000271377296E-2</v>
      </c>
    </row>
    <row r="262" spans="1:5" ht="24.75">
      <c r="A262" s="8" t="s">
        <v>106</v>
      </c>
      <c r="B262" s="8" t="s">
        <v>67</v>
      </c>
      <c r="C262" s="8" t="s">
        <v>72</v>
      </c>
      <c r="D262" s="8" t="s">
        <v>362</v>
      </c>
      <c r="E262" s="8">
        <v>6.2500000271377296E-2</v>
      </c>
    </row>
    <row r="263" spans="1:5" ht="24.75">
      <c r="A263" s="8" t="s">
        <v>106</v>
      </c>
      <c r="B263" s="8" t="s">
        <v>67</v>
      </c>
      <c r="C263" s="8" t="s">
        <v>72</v>
      </c>
      <c r="D263" s="8" t="s">
        <v>363</v>
      </c>
      <c r="E263" s="8">
        <v>6.2500000271377296E-2</v>
      </c>
    </row>
    <row r="264" spans="1:5" ht="24.75">
      <c r="A264" s="8" t="s">
        <v>106</v>
      </c>
      <c r="B264" s="8" t="s">
        <v>67</v>
      </c>
      <c r="C264" s="8" t="s">
        <v>72</v>
      </c>
      <c r="D264" s="8" t="s">
        <v>364</v>
      </c>
      <c r="E264" s="8">
        <v>6.2500000271377296E-2</v>
      </c>
    </row>
    <row r="265" spans="1:5" ht="24.75">
      <c r="A265" s="8" t="s">
        <v>106</v>
      </c>
      <c r="B265" s="8" t="s">
        <v>67</v>
      </c>
      <c r="C265" s="8" t="s">
        <v>72</v>
      </c>
      <c r="D265" s="8" t="s">
        <v>365</v>
      </c>
      <c r="E265" s="8">
        <v>6.2500000271377296E-2</v>
      </c>
    </row>
    <row r="266" spans="1:5" ht="24.75">
      <c r="A266" s="8" t="s">
        <v>106</v>
      </c>
      <c r="B266" s="8" t="s">
        <v>67</v>
      </c>
      <c r="C266" s="8" t="s">
        <v>72</v>
      </c>
      <c r="D266" s="8" t="s">
        <v>366</v>
      </c>
      <c r="E266" s="8">
        <v>6.2500000271377296E-2</v>
      </c>
    </row>
    <row r="267" spans="1:5" ht="24.75">
      <c r="A267" s="8" t="s">
        <v>106</v>
      </c>
      <c r="B267" s="8" t="s">
        <v>67</v>
      </c>
      <c r="C267" s="8" t="s">
        <v>72</v>
      </c>
      <c r="D267" s="8" t="s">
        <v>367</v>
      </c>
      <c r="E267" s="8">
        <v>6.2500000271377296E-2</v>
      </c>
    </row>
    <row r="268" spans="1:5" ht="24.75">
      <c r="A268" s="8" t="s">
        <v>106</v>
      </c>
      <c r="B268" s="8" t="s">
        <v>67</v>
      </c>
      <c r="C268" s="8" t="s">
        <v>72</v>
      </c>
      <c r="D268" s="8" t="s">
        <v>368</v>
      </c>
      <c r="E268" s="8">
        <v>6.2500000271377296E-2</v>
      </c>
    </row>
    <row r="269" spans="1:5" ht="24.75">
      <c r="A269" s="8" t="s">
        <v>106</v>
      </c>
      <c r="B269" s="8" t="s">
        <v>67</v>
      </c>
      <c r="C269" s="8" t="s">
        <v>72</v>
      </c>
      <c r="D269" s="8" t="s">
        <v>369</v>
      </c>
      <c r="E269" s="8">
        <v>6.2500000271377296E-2</v>
      </c>
    </row>
    <row r="270" spans="1:5" ht="24.75">
      <c r="A270" s="8" t="s">
        <v>106</v>
      </c>
      <c r="B270" s="8" t="s">
        <v>67</v>
      </c>
      <c r="C270" s="8" t="s">
        <v>72</v>
      </c>
      <c r="D270" s="8" t="s">
        <v>370</v>
      </c>
      <c r="E270" s="8">
        <v>6.2500000271377296E-2</v>
      </c>
    </row>
    <row r="271" spans="1:5" ht="24.75">
      <c r="A271" s="8" t="s">
        <v>106</v>
      </c>
      <c r="B271" s="8" t="s">
        <v>67</v>
      </c>
      <c r="C271" s="8" t="s">
        <v>72</v>
      </c>
      <c r="D271" s="8" t="s">
        <v>371</v>
      </c>
      <c r="E271" s="8">
        <v>6.2500000271377296E-2</v>
      </c>
    </row>
    <row r="272" spans="1:5" ht="24.75">
      <c r="A272" s="8" t="s">
        <v>106</v>
      </c>
      <c r="B272" s="8" t="s">
        <v>67</v>
      </c>
      <c r="C272" s="8" t="s">
        <v>72</v>
      </c>
      <c r="D272" s="8" t="s">
        <v>372</v>
      </c>
      <c r="E272" s="8">
        <v>6.2500000271377296E-2</v>
      </c>
    </row>
    <row r="273" spans="1:5" ht="24.75">
      <c r="A273" s="8" t="s">
        <v>106</v>
      </c>
      <c r="B273" s="8" t="s">
        <v>67</v>
      </c>
      <c r="C273" s="8" t="s">
        <v>72</v>
      </c>
      <c r="D273" s="8" t="s">
        <v>373</v>
      </c>
      <c r="E273" s="8">
        <v>6.2500000271377296E-2</v>
      </c>
    </row>
    <row r="274" spans="1:5" ht="24.75">
      <c r="A274" s="8" t="s">
        <v>106</v>
      </c>
      <c r="B274" s="8" t="s">
        <v>67</v>
      </c>
      <c r="C274" s="8" t="s">
        <v>72</v>
      </c>
      <c r="D274" s="8" t="s">
        <v>374</v>
      </c>
      <c r="E274" s="8">
        <v>6.2500000271377296E-2</v>
      </c>
    </row>
    <row r="275" spans="1:5" ht="24.75">
      <c r="A275" s="8" t="s">
        <v>106</v>
      </c>
      <c r="B275" s="8" t="s">
        <v>67</v>
      </c>
      <c r="C275" s="8" t="s">
        <v>72</v>
      </c>
      <c r="D275" s="8" t="s">
        <v>375</v>
      </c>
      <c r="E275" s="8">
        <v>6.2500000271377296E-2</v>
      </c>
    </row>
    <row r="276" spans="1:5" ht="24.75">
      <c r="A276" s="8" t="s">
        <v>106</v>
      </c>
      <c r="B276" s="8" t="s">
        <v>67</v>
      </c>
      <c r="C276" s="8" t="s">
        <v>72</v>
      </c>
      <c r="D276" s="8" t="s">
        <v>376</v>
      </c>
      <c r="E276" s="8">
        <v>6.2500000271377296E-2</v>
      </c>
    </row>
    <row r="277" spans="1:5" ht="24.75">
      <c r="A277" s="8" t="s">
        <v>106</v>
      </c>
      <c r="B277" s="8" t="s">
        <v>67</v>
      </c>
      <c r="C277" s="8" t="s">
        <v>72</v>
      </c>
      <c r="D277" s="8" t="s">
        <v>377</v>
      </c>
      <c r="E277" s="8">
        <v>6.2500000271377296E-2</v>
      </c>
    </row>
    <row r="278" spans="1:5" ht="24.75">
      <c r="A278" s="8" t="s">
        <v>106</v>
      </c>
      <c r="B278" s="8" t="s">
        <v>67</v>
      </c>
      <c r="C278" s="8" t="s">
        <v>72</v>
      </c>
      <c r="D278" s="8" t="s">
        <v>378</v>
      </c>
      <c r="E278" s="8">
        <v>6.2500000271377296E-2</v>
      </c>
    </row>
    <row r="279" spans="1:5" ht="24.75">
      <c r="A279" s="8" t="s">
        <v>106</v>
      </c>
      <c r="B279" s="8" t="s">
        <v>67</v>
      </c>
      <c r="C279" s="8" t="s">
        <v>72</v>
      </c>
      <c r="D279" s="8" t="s">
        <v>379</v>
      </c>
      <c r="E279" s="8">
        <v>6.2500000271377296E-2</v>
      </c>
    </row>
    <row r="280" spans="1:5" ht="24.75">
      <c r="A280" s="8" t="s">
        <v>106</v>
      </c>
      <c r="B280" s="8" t="s">
        <v>67</v>
      </c>
      <c r="C280" s="8" t="s">
        <v>72</v>
      </c>
      <c r="D280" s="8" t="s">
        <v>380</v>
      </c>
      <c r="E280" s="8">
        <v>6.2500000271377296E-2</v>
      </c>
    </row>
    <row r="281" spans="1:5" ht="24.75">
      <c r="A281" s="8" t="s">
        <v>106</v>
      </c>
      <c r="B281" s="8" t="s">
        <v>67</v>
      </c>
      <c r="C281" s="8" t="s">
        <v>72</v>
      </c>
      <c r="D281" s="8" t="s">
        <v>381</v>
      </c>
      <c r="E281" s="8">
        <v>6.2500000271377296E-2</v>
      </c>
    </row>
    <row r="282" spans="1:5" ht="24.75">
      <c r="A282" s="8" t="s">
        <v>106</v>
      </c>
      <c r="B282" s="8" t="s">
        <v>67</v>
      </c>
      <c r="C282" s="8" t="s">
        <v>72</v>
      </c>
      <c r="D282" s="8" t="s">
        <v>382</v>
      </c>
      <c r="E282" s="8">
        <v>6.2500000271377296E-2</v>
      </c>
    </row>
    <row r="283" spans="1:5" ht="24.75">
      <c r="A283" s="8" t="s">
        <v>106</v>
      </c>
      <c r="B283" s="8" t="s">
        <v>67</v>
      </c>
      <c r="C283" s="8" t="s">
        <v>72</v>
      </c>
      <c r="D283" s="8" t="s">
        <v>383</v>
      </c>
      <c r="E283" s="8">
        <v>6.2500000271377296E-2</v>
      </c>
    </row>
    <row r="284" spans="1:5" ht="24.75">
      <c r="A284" s="8" t="s">
        <v>106</v>
      </c>
      <c r="B284" s="8" t="s">
        <v>67</v>
      </c>
      <c r="C284" s="8" t="s">
        <v>72</v>
      </c>
      <c r="D284" s="8" t="s">
        <v>384</v>
      </c>
      <c r="E284" s="8">
        <v>6.2500000271377296E-2</v>
      </c>
    </row>
    <row r="285" spans="1:5" ht="24.75">
      <c r="A285" s="8" t="s">
        <v>106</v>
      </c>
      <c r="B285" s="8" t="s">
        <v>67</v>
      </c>
      <c r="C285" s="8" t="s">
        <v>72</v>
      </c>
      <c r="D285" s="8" t="s">
        <v>385</v>
      </c>
      <c r="E285" s="8">
        <v>6.2500000271377296E-2</v>
      </c>
    </row>
    <row r="286" spans="1:5" ht="24.75">
      <c r="A286" s="8" t="s">
        <v>106</v>
      </c>
      <c r="B286" s="8" t="s">
        <v>67</v>
      </c>
      <c r="C286" s="8" t="s">
        <v>72</v>
      </c>
      <c r="D286" s="8" t="s">
        <v>386</v>
      </c>
      <c r="E286" s="8">
        <v>6.2500000271377296E-2</v>
      </c>
    </row>
    <row r="287" spans="1:5" ht="24.75">
      <c r="A287" s="8" t="s">
        <v>106</v>
      </c>
      <c r="B287" s="8" t="s">
        <v>67</v>
      </c>
      <c r="C287" s="8" t="s">
        <v>72</v>
      </c>
      <c r="D287" s="8" t="s">
        <v>387</v>
      </c>
      <c r="E287" s="8">
        <v>6.2500000271377296E-2</v>
      </c>
    </row>
    <row r="288" spans="1:5" ht="24.75">
      <c r="A288" s="8" t="s">
        <v>106</v>
      </c>
      <c r="B288" s="8" t="s">
        <v>67</v>
      </c>
      <c r="C288" s="8" t="s">
        <v>72</v>
      </c>
      <c r="D288" s="8" t="s">
        <v>388</v>
      </c>
      <c r="E288" s="8">
        <v>6.2500000271377296E-2</v>
      </c>
    </row>
    <row r="289" spans="1:5" ht="24.75">
      <c r="A289" s="8" t="s">
        <v>106</v>
      </c>
      <c r="B289" s="8" t="s">
        <v>67</v>
      </c>
      <c r="C289" s="8" t="s">
        <v>72</v>
      </c>
      <c r="D289" s="8" t="s">
        <v>389</v>
      </c>
      <c r="E289" s="8">
        <v>6.2500000271377296E-2</v>
      </c>
    </row>
    <row r="290" spans="1:5" ht="24.75">
      <c r="A290" s="8" t="s">
        <v>106</v>
      </c>
      <c r="B290" s="8" t="s">
        <v>67</v>
      </c>
      <c r="C290" s="8" t="s">
        <v>72</v>
      </c>
      <c r="D290" s="8" t="s">
        <v>390</v>
      </c>
      <c r="E290" s="8">
        <v>6.2500000271377296E-2</v>
      </c>
    </row>
    <row r="291" spans="1:5" ht="24.75">
      <c r="A291" s="8" t="s">
        <v>106</v>
      </c>
      <c r="B291" s="8" t="s">
        <v>67</v>
      </c>
      <c r="C291" s="8" t="s">
        <v>72</v>
      </c>
      <c r="D291" s="8" t="s">
        <v>391</v>
      </c>
      <c r="E291" s="8">
        <v>6.2500000271377296E-2</v>
      </c>
    </row>
    <row r="292" spans="1:5" ht="24.75">
      <c r="A292" s="8" t="s">
        <v>106</v>
      </c>
      <c r="B292" s="8" t="s">
        <v>67</v>
      </c>
      <c r="C292" s="8" t="s">
        <v>72</v>
      </c>
      <c r="D292" s="8" t="s">
        <v>392</v>
      </c>
      <c r="E292" s="8">
        <v>6.2500000271377296E-2</v>
      </c>
    </row>
    <row r="293" spans="1:5" ht="24.75">
      <c r="A293" s="8" t="s">
        <v>106</v>
      </c>
      <c r="B293" s="8" t="s">
        <v>67</v>
      </c>
      <c r="C293" s="8" t="s">
        <v>72</v>
      </c>
      <c r="D293" s="8" t="s">
        <v>393</v>
      </c>
      <c r="E293" s="8">
        <v>6.2500000271377296E-2</v>
      </c>
    </row>
    <row r="294" spans="1:5" ht="24.75">
      <c r="A294" s="8" t="s">
        <v>106</v>
      </c>
      <c r="B294" s="8" t="s">
        <v>67</v>
      </c>
      <c r="C294" s="8" t="s">
        <v>72</v>
      </c>
      <c r="D294" s="8" t="s">
        <v>394</v>
      </c>
      <c r="E294" s="8">
        <v>6.2500000271377296E-2</v>
      </c>
    </row>
    <row r="295" spans="1:5" ht="24.75">
      <c r="A295" s="8" t="s">
        <v>106</v>
      </c>
      <c r="B295" s="8" t="s">
        <v>67</v>
      </c>
      <c r="C295" s="8" t="s">
        <v>72</v>
      </c>
      <c r="D295" s="8" t="s">
        <v>395</v>
      </c>
      <c r="E295" s="8">
        <v>6.2500000271377296E-2</v>
      </c>
    </row>
    <row r="296" spans="1:5" ht="24.75">
      <c r="A296" s="8" t="s">
        <v>106</v>
      </c>
      <c r="B296" s="8" t="s">
        <v>67</v>
      </c>
      <c r="C296" s="8" t="s">
        <v>72</v>
      </c>
      <c r="D296" s="8" t="s">
        <v>396</v>
      </c>
      <c r="E296" s="8">
        <v>6.2500000271377296E-2</v>
      </c>
    </row>
    <row r="297" spans="1:5" ht="24.75">
      <c r="A297" s="8" t="s">
        <v>106</v>
      </c>
      <c r="B297" s="8" t="s">
        <v>67</v>
      </c>
      <c r="C297" s="8" t="s">
        <v>72</v>
      </c>
      <c r="D297" s="8" t="s">
        <v>397</v>
      </c>
      <c r="E297" s="8">
        <v>6.2500000271377296E-2</v>
      </c>
    </row>
    <row r="298" spans="1:5" ht="24.75">
      <c r="A298" s="8" t="s">
        <v>106</v>
      </c>
      <c r="B298" s="8" t="s">
        <v>67</v>
      </c>
      <c r="C298" s="8" t="s">
        <v>72</v>
      </c>
      <c r="D298" s="8" t="s">
        <v>398</v>
      </c>
      <c r="E298" s="8">
        <v>6.2500000271377296E-2</v>
      </c>
    </row>
    <row r="299" spans="1:5" ht="24.75">
      <c r="A299" s="8" t="s">
        <v>106</v>
      </c>
      <c r="B299" s="8" t="s">
        <v>67</v>
      </c>
      <c r="C299" s="8" t="s">
        <v>72</v>
      </c>
      <c r="D299" s="8" t="s">
        <v>399</v>
      </c>
      <c r="E299" s="8">
        <v>6.2500000271377296E-2</v>
      </c>
    </row>
    <row r="300" spans="1:5" ht="24.75">
      <c r="A300" s="8" t="s">
        <v>106</v>
      </c>
      <c r="B300" s="8" t="s">
        <v>67</v>
      </c>
      <c r="C300" s="8" t="s">
        <v>72</v>
      </c>
      <c r="D300" s="8" t="s">
        <v>400</v>
      </c>
      <c r="E300" s="8">
        <v>6.2500000271377296E-2</v>
      </c>
    </row>
    <row r="301" spans="1:5" ht="24.75">
      <c r="A301" s="8" t="s">
        <v>106</v>
      </c>
      <c r="B301" s="8" t="s">
        <v>67</v>
      </c>
      <c r="C301" s="8" t="s">
        <v>72</v>
      </c>
      <c r="D301" s="8" t="s">
        <v>401</v>
      </c>
      <c r="E301" s="8">
        <v>6.2500000271377296E-2</v>
      </c>
    </row>
    <row r="302" spans="1:5" ht="24.75">
      <c r="A302" s="8" t="s">
        <v>106</v>
      </c>
      <c r="B302" s="8" t="s">
        <v>67</v>
      </c>
      <c r="C302" s="8" t="s">
        <v>72</v>
      </c>
      <c r="D302" s="8" t="s">
        <v>402</v>
      </c>
      <c r="E302" s="8">
        <v>6.2500000271377296E-2</v>
      </c>
    </row>
    <row r="303" spans="1:5" ht="24.75">
      <c r="A303" s="8" t="s">
        <v>106</v>
      </c>
      <c r="B303" s="8" t="s">
        <v>67</v>
      </c>
      <c r="C303" s="8" t="s">
        <v>72</v>
      </c>
      <c r="D303" s="8" t="s">
        <v>403</v>
      </c>
      <c r="E303" s="8">
        <v>6.2500000271377296E-2</v>
      </c>
    </row>
    <row r="304" spans="1:5" ht="24.75">
      <c r="A304" s="8" t="s">
        <v>106</v>
      </c>
      <c r="B304" s="8" t="s">
        <v>67</v>
      </c>
      <c r="C304" s="8" t="s">
        <v>72</v>
      </c>
      <c r="D304" s="8" t="s">
        <v>404</v>
      </c>
      <c r="E304" s="8">
        <v>6.2500000271377296E-2</v>
      </c>
    </row>
    <row r="305" spans="1:5" ht="24.75">
      <c r="A305" s="8" t="s">
        <v>106</v>
      </c>
      <c r="B305" s="8" t="s">
        <v>67</v>
      </c>
      <c r="C305" s="8" t="s">
        <v>72</v>
      </c>
      <c r="D305" s="8" t="s">
        <v>405</v>
      </c>
      <c r="E305" s="8">
        <v>6.2500000271377296E-2</v>
      </c>
    </row>
    <row r="306" spans="1:5" ht="24.75">
      <c r="A306" s="8" t="s">
        <v>106</v>
      </c>
      <c r="B306" s="8" t="s">
        <v>67</v>
      </c>
      <c r="C306" s="8" t="s">
        <v>72</v>
      </c>
      <c r="D306" s="8" t="s">
        <v>406</v>
      </c>
      <c r="E306" s="8">
        <v>6.2500000271377296E-2</v>
      </c>
    </row>
    <row r="307" spans="1:5" ht="24.75">
      <c r="A307" s="8" t="s">
        <v>106</v>
      </c>
      <c r="B307" s="8" t="s">
        <v>67</v>
      </c>
      <c r="C307" s="8" t="s">
        <v>72</v>
      </c>
      <c r="D307" s="8" t="s">
        <v>407</v>
      </c>
      <c r="E307" s="8">
        <v>6.2500000271377296E-2</v>
      </c>
    </row>
    <row r="308" spans="1:5">
      <c r="A308" s="1" t="s">
        <v>60</v>
      </c>
      <c r="B308" s="1" t="s">
        <v>60</v>
      </c>
      <c r="C308" s="1">
        <f>SUBTOTAL(103,Elements10_2_11[Elemento])</f>
        <v>301</v>
      </c>
      <c r="D308" s="1" t="s">
        <v>60</v>
      </c>
      <c r="E308" s="1">
        <f>SUBTOTAL(109,Elements10_2_11[Totais:])</f>
        <v>18.812500081684629</v>
      </c>
    </row>
  </sheetData>
  <mergeCells count="3">
    <mergeCell ref="A1:E2"/>
    <mergeCell ref="A4:E4"/>
    <mergeCell ref="A5:E5"/>
  </mergeCells>
  <hyperlinks>
    <hyperlink ref="A1" location="'10.2.1'!A1" display="PISO TATIL DE BORRACHA,DIRECIONAL,PARA ACESSIBILIDADE,CONFORME ABNT NBR 16537,MEDINDO (25X25)CM,ESPESSURA DE 5MM,COLADOSOBRE BASE EXISTENTE.FORNECIMENTO E COLOCACAO" xr:uid="{00000000-0004-0000-0C00-000000000000}"/>
    <hyperlink ref="B1" location="'10.2.1'!A1" display="PISO TATIL DE BORRACHA,DIRECIONAL,PARA ACESSIBILIDADE,CONFORME ABNT NBR 16537,MEDINDO (25X25)CM,ESPESSURA DE 5MM,COLADOSOBRE BASE EXISTENTE.FORNECIMENTO E COLOCACAO" xr:uid="{00000000-0004-0000-0C00-000001000000}"/>
    <hyperlink ref="C1" location="'10.2.1'!A1" display="PISO TATIL DE BORRACHA,DIRECIONAL,PARA ACESSIBILIDADE,CONFORME ABNT NBR 16537,MEDINDO (25X25)CM,ESPESSURA DE 5MM,COLADOSOBRE BASE EXISTENTE.FORNECIMENTO E COLOCACAO" xr:uid="{00000000-0004-0000-0C00-000002000000}"/>
    <hyperlink ref="D1" location="'10.2.1'!A1" display="PISO TATIL DE BORRACHA,DIRECIONAL,PARA ACESSIBILIDADE,CONFORME ABNT NBR 16537,MEDINDO (25X25)CM,ESPESSURA DE 5MM,COLADOSOBRE BASE EXISTENTE.FORNECIMENTO E COLOCACAO" xr:uid="{00000000-0004-0000-0C00-000003000000}"/>
    <hyperlink ref="E1" location="'10.2.1'!A1" display="PISO TATIL DE BORRACHA,DIRECIONAL,PARA ACESSIBILIDADE,CONFORME ABNT NBR 16537,MEDINDO (25X25)CM,ESPESSURA DE 5MM,COLADOSOBRE BASE EXISTENTE.FORNECIMENTO E COLOCACAO" xr:uid="{00000000-0004-0000-0C00-000004000000}"/>
    <hyperlink ref="A2" location="'10.2.1'!A1" display="PISO TATIL DE BORRACHA,DIRECIONAL,PARA ACESSIBILIDADE,CONFORME ABNT NBR 16537,MEDINDO (25X25)CM,ESPESSURA DE 5MM,COLADOSOBRE BASE EXISTENTE.FORNECIMENTO E COLOCACAO" xr:uid="{00000000-0004-0000-0C00-000005000000}"/>
    <hyperlink ref="B2" location="'10.2.1'!A1" display="PISO TATIL DE BORRACHA,DIRECIONAL,PARA ACESSIBILIDADE,CONFORME ABNT NBR 16537,MEDINDO (25X25)CM,ESPESSURA DE 5MM,COLADOSOBRE BASE EXISTENTE.FORNECIMENTO E COLOCACAO" xr:uid="{00000000-0004-0000-0C00-000006000000}"/>
    <hyperlink ref="C2" location="'10.2.1'!A1" display="PISO TATIL DE BORRACHA,DIRECIONAL,PARA ACESSIBILIDADE,CONFORME ABNT NBR 16537,MEDINDO (25X25)CM,ESPESSURA DE 5MM,COLADOSOBRE BASE EXISTENTE.FORNECIMENTO E COLOCACAO" xr:uid="{00000000-0004-0000-0C00-000007000000}"/>
    <hyperlink ref="D2" location="'10.2.1'!A1" display="PISO TATIL DE BORRACHA,DIRECIONAL,PARA ACESSIBILIDADE,CONFORME ABNT NBR 16537,MEDINDO (25X25)CM,ESPESSURA DE 5MM,COLADOSOBRE BASE EXISTENTE.FORNECIMENTO E COLOCACAO" xr:uid="{00000000-0004-0000-0C00-000008000000}"/>
    <hyperlink ref="E2" location="'10.2.1'!A1" display="PISO TATIL DE BORRACHA,DIRECIONAL,PARA ACESSIBILIDADE,CONFORME ABNT NBR 16537,MEDINDO (25X25)CM,ESPESSURA DE 5MM,COLADOSOBRE BASE EXISTENTE.FORNECIMENTO E COLOCACAO" xr:uid="{00000000-0004-0000-0C00-000009000000}"/>
    <hyperlink ref="A4" location="'10.2.1'!A1" display="------" xr:uid="{00000000-0004-0000-0C00-00000A000000}"/>
    <hyperlink ref="B4" location="'10.2.1'!A1" display="------" xr:uid="{00000000-0004-0000-0C00-00000B000000}"/>
    <hyperlink ref="C4" location="'10.2.1'!A1" display="------" xr:uid="{00000000-0004-0000-0C00-00000C000000}"/>
    <hyperlink ref="D4" location="'10.2.1'!A1" display="------" xr:uid="{00000000-0004-0000-0C00-00000D000000}"/>
    <hyperlink ref="E4" location="'10.2.1'!A1" display="------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6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20</v>
      </c>
      <c r="B1" s="20" t="s">
        <v>20</v>
      </c>
      <c r="C1" s="20" t="s">
        <v>20</v>
      </c>
      <c r="D1" s="20" t="s">
        <v>20</v>
      </c>
      <c r="E1" s="20" t="s">
        <v>20</v>
      </c>
    </row>
    <row r="2" spans="1:5">
      <c r="A2" s="20" t="s">
        <v>20</v>
      </c>
      <c r="B2" s="20" t="s">
        <v>20</v>
      </c>
      <c r="C2" s="20" t="s">
        <v>20</v>
      </c>
      <c r="D2" s="20" t="s">
        <v>20</v>
      </c>
      <c r="E2" s="20" t="s">
        <v>20</v>
      </c>
    </row>
    <row r="4" spans="1:5">
      <c r="A4" s="15" t="s">
        <v>74</v>
      </c>
      <c r="B4" s="15" t="s">
        <v>74</v>
      </c>
      <c r="C4" s="15" t="s">
        <v>74</v>
      </c>
      <c r="D4" s="15" t="s">
        <v>74</v>
      </c>
      <c r="E4" s="15" t="s">
        <v>74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78</v>
      </c>
      <c r="D7" s="8" t="s">
        <v>408</v>
      </c>
      <c r="E7" s="8">
        <v>4.6359003529524934</v>
      </c>
    </row>
    <row r="8" spans="1:5" ht="24.75">
      <c r="A8" s="8" t="s">
        <v>106</v>
      </c>
      <c r="B8" s="8" t="s">
        <v>67</v>
      </c>
      <c r="C8" s="8" t="s">
        <v>78</v>
      </c>
      <c r="D8" s="8" t="s">
        <v>409</v>
      </c>
      <c r="E8" s="8">
        <v>7.8825737862175016</v>
      </c>
    </row>
    <row r="9" spans="1:5" ht="24.75">
      <c r="A9" s="8" t="s">
        <v>106</v>
      </c>
      <c r="B9" s="8" t="s">
        <v>67</v>
      </c>
      <c r="C9" s="8" t="s">
        <v>78</v>
      </c>
      <c r="D9" s="8" t="s">
        <v>410</v>
      </c>
      <c r="E9" s="8">
        <v>22.446673525282087</v>
      </c>
    </row>
    <row r="10" spans="1:5" ht="24.75">
      <c r="A10" s="8" t="s">
        <v>106</v>
      </c>
      <c r="B10" s="8" t="s">
        <v>67</v>
      </c>
      <c r="C10" s="8" t="s">
        <v>78</v>
      </c>
      <c r="D10" s="8" t="s">
        <v>411</v>
      </c>
      <c r="E10" s="8">
        <v>6.1295789262563112</v>
      </c>
    </row>
    <row r="11" spans="1:5" ht="24.75">
      <c r="A11" s="8" t="s">
        <v>106</v>
      </c>
      <c r="B11" s="8" t="s">
        <v>67</v>
      </c>
      <c r="C11" s="8" t="s">
        <v>78</v>
      </c>
      <c r="D11" s="8" t="s">
        <v>412</v>
      </c>
      <c r="E11" s="8">
        <v>7.4500048514687416</v>
      </c>
    </row>
    <row r="12" spans="1:5" ht="24.75">
      <c r="A12" s="8" t="s">
        <v>106</v>
      </c>
      <c r="B12" s="8" t="s">
        <v>67</v>
      </c>
      <c r="C12" s="8" t="s">
        <v>78</v>
      </c>
      <c r="D12" s="8" t="s">
        <v>413</v>
      </c>
      <c r="E12" s="8">
        <v>7.4506004175360347</v>
      </c>
    </row>
    <row r="13" spans="1:5" ht="24.75">
      <c r="A13" s="8" t="s">
        <v>106</v>
      </c>
      <c r="B13" s="8" t="s">
        <v>67</v>
      </c>
      <c r="C13" s="8" t="s">
        <v>78</v>
      </c>
      <c r="D13" s="8" t="s">
        <v>414</v>
      </c>
      <c r="E13" s="8">
        <v>4.5173016273665425</v>
      </c>
    </row>
    <row r="14" spans="1:5" ht="24.75">
      <c r="A14" s="8" t="s">
        <v>106</v>
      </c>
      <c r="B14" s="8" t="s">
        <v>67</v>
      </c>
      <c r="C14" s="8" t="s">
        <v>78</v>
      </c>
      <c r="D14" s="8" t="s">
        <v>415</v>
      </c>
      <c r="E14" s="8">
        <v>4.1540982771117827</v>
      </c>
    </row>
    <row r="15" spans="1:5" ht="24.75">
      <c r="A15" s="8" t="s">
        <v>106</v>
      </c>
      <c r="B15" s="8" t="s">
        <v>67</v>
      </c>
      <c r="C15" s="8" t="s">
        <v>78</v>
      </c>
      <c r="D15" s="8" t="s">
        <v>416</v>
      </c>
      <c r="E15" s="8">
        <v>5.2275011904302282</v>
      </c>
    </row>
    <row r="16" spans="1:5" ht="24.75">
      <c r="A16" s="8" t="s">
        <v>106</v>
      </c>
      <c r="B16" s="8" t="s">
        <v>67</v>
      </c>
      <c r="C16" s="8" t="s">
        <v>78</v>
      </c>
      <c r="D16" s="8" t="s">
        <v>417</v>
      </c>
      <c r="E16" s="8">
        <v>5.2275009338918252</v>
      </c>
    </row>
    <row r="17" spans="1:5" ht="24.75">
      <c r="A17" s="8" t="s">
        <v>106</v>
      </c>
      <c r="B17" s="8" t="s">
        <v>67</v>
      </c>
      <c r="C17" s="8" t="s">
        <v>78</v>
      </c>
      <c r="D17" s="8" t="s">
        <v>418</v>
      </c>
      <c r="E17" s="8">
        <v>5.2275009460511974</v>
      </c>
    </row>
    <row r="18" spans="1:5" ht="24.75">
      <c r="A18" s="8" t="s">
        <v>106</v>
      </c>
      <c r="B18" s="8" t="s">
        <v>67</v>
      </c>
      <c r="C18" s="8" t="s">
        <v>78</v>
      </c>
      <c r="D18" s="8" t="s">
        <v>419</v>
      </c>
      <c r="E18" s="8">
        <v>5.2275007940592975</v>
      </c>
    </row>
    <row r="19" spans="1:5" ht="24.75">
      <c r="A19" s="8" t="s">
        <v>106</v>
      </c>
      <c r="B19" s="8" t="s">
        <v>67</v>
      </c>
      <c r="C19" s="8" t="s">
        <v>78</v>
      </c>
      <c r="D19" s="8" t="s">
        <v>420</v>
      </c>
      <c r="E19" s="8">
        <v>5.2275008038344488</v>
      </c>
    </row>
    <row r="20" spans="1:5" ht="24.75">
      <c r="A20" s="8" t="s">
        <v>106</v>
      </c>
      <c r="B20" s="8" t="s">
        <v>67</v>
      </c>
      <c r="C20" s="8" t="s">
        <v>78</v>
      </c>
      <c r="D20" s="8" t="s">
        <v>421</v>
      </c>
      <c r="E20" s="8">
        <v>9.1129690987953307</v>
      </c>
    </row>
    <row r="21" spans="1:5" ht="24.75">
      <c r="A21" s="8" t="s">
        <v>106</v>
      </c>
      <c r="B21" s="8" t="s">
        <v>67</v>
      </c>
      <c r="C21" s="8" t="s">
        <v>78</v>
      </c>
      <c r="D21" s="8" t="s">
        <v>422</v>
      </c>
      <c r="E21" s="8">
        <v>8.8803995886678067</v>
      </c>
    </row>
    <row r="22" spans="1:5" ht="24.75">
      <c r="A22" s="8" t="s">
        <v>106</v>
      </c>
      <c r="B22" s="8" t="s">
        <v>67</v>
      </c>
      <c r="C22" s="8" t="s">
        <v>78</v>
      </c>
      <c r="D22" s="8" t="s">
        <v>423</v>
      </c>
      <c r="E22" s="8">
        <v>43.327539183811368</v>
      </c>
    </row>
    <row r="23" spans="1:5" ht="24.75">
      <c r="A23" s="8" t="s">
        <v>106</v>
      </c>
      <c r="B23" s="8" t="s">
        <v>67</v>
      </c>
      <c r="C23" s="8" t="s">
        <v>78</v>
      </c>
      <c r="D23" s="8" t="s">
        <v>424</v>
      </c>
      <c r="E23" s="8">
        <v>20.429271972706132</v>
      </c>
    </row>
    <row r="24" spans="1:5" ht="24.75">
      <c r="A24" s="8" t="s">
        <v>106</v>
      </c>
      <c r="B24" s="8" t="s">
        <v>67</v>
      </c>
      <c r="C24" s="8" t="s">
        <v>78</v>
      </c>
      <c r="D24" s="8" t="s">
        <v>425</v>
      </c>
      <c r="E24" s="8">
        <v>4.1534074723484382</v>
      </c>
    </row>
    <row r="25" spans="1:5" ht="24.75">
      <c r="A25" s="8" t="s">
        <v>106</v>
      </c>
      <c r="B25" s="8" t="s">
        <v>67</v>
      </c>
      <c r="C25" s="8" t="s">
        <v>78</v>
      </c>
      <c r="D25" s="8" t="s">
        <v>426</v>
      </c>
      <c r="E25" s="8">
        <v>5.2275010384383496</v>
      </c>
    </row>
    <row r="26" spans="1:5" ht="24.75">
      <c r="A26" s="8" t="s">
        <v>106</v>
      </c>
      <c r="B26" s="8" t="s">
        <v>67</v>
      </c>
      <c r="C26" s="8" t="s">
        <v>78</v>
      </c>
      <c r="D26" s="8" t="s">
        <v>427</v>
      </c>
      <c r="E26" s="8">
        <v>5.2275011904302371</v>
      </c>
    </row>
    <row r="27" spans="1:5" ht="24.75">
      <c r="A27" s="8" t="s">
        <v>106</v>
      </c>
      <c r="B27" s="8" t="s">
        <v>67</v>
      </c>
      <c r="C27" s="8" t="s">
        <v>78</v>
      </c>
      <c r="D27" s="8" t="s">
        <v>428</v>
      </c>
      <c r="E27" s="8">
        <v>5.2275011904302229</v>
      </c>
    </row>
    <row r="28" spans="1:5" ht="24.75">
      <c r="A28" s="8" t="s">
        <v>106</v>
      </c>
      <c r="B28" s="8" t="s">
        <v>67</v>
      </c>
      <c r="C28" s="8" t="s">
        <v>78</v>
      </c>
      <c r="D28" s="8" t="s">
        <v>429</v>
      </c>
      <c r="E28" s="8">
        <v>9.1123820989304019</v>
      </c>
    </row>
    <row r="29" spans="1:5" ht="24.75">
      <c r="A29" s="8" t="s">
        <v>106</v>
      </c>
      <c r="B29" s="8" t="s">
        <v>67</v>
      </c>
      <c r="C29" s="8" t="s">
        <v>78</v>
      </c>
      <c r="D29" s="8" t="s">
        <v>430</v>
      </c>
      <c r="E29" s="8">
        <v>9.1128811786984993</v>
      </c>
    </row>
    <row r="30" spans="1:5" ht="24.75">
      <c r="A30" s="8" t="s">
        <v>106</v>
      </c>
      <c r="B30" s="8" t="s">
        <v>67</v>
      </c>
      <c r="C30" s="8" t="s">
        <v>78</v>
      </c>
      <c r="D30" s="8" t="s">
        <v>431</v>
      </c>
      <c r="E30" s="8">
        <v>12.816899117108354</v>
      </c>
    </row>
    <row r="31" spans="1:5" ht="24.75">
      <c r="A31" s="8" t="s">
        <v>106</v>
      </c>
      <c r="B31" s="8" t="s">
        <v>67</v>
      </c>
      <c r="C31" s="8" t="s">
        <v>78</v>
      </c>
      <c r="D31" s="8" t="s">
        <v>432</v>
      </c>
      <c r="E31" s="8">
        <v>9.112838568919523</v>
      </c>
    </row>
    <row r="32" spans="1:5" ht="24.75">
      <c r="A32" s="8" t="s">
        <v>106</v>
      </c>
      <c r="B32" s="8" t="s">
        <v>67</v>
      </c>
      <c r="C32" s="8" t="s">
        <v>78</v>
      </c>
      <c r="D32" s="8" t="s">
        <v>433</v>
      </c>
      <c r="E32" s="8">
        <v>9.1098158558676658</v>
      </c>
    </row>
    <row r="33" spans="1:5" ht="24.75">
      <c r="A33" s="8" t="s">
        <v>106</v>
      </c>
      <c r="B33" s="8" t="s">
        <v>67</v>
      </c>
      <c r="C33" s="8" t="s">
        <v>78</v>
      </c>
      <c r="D33" s="8" t="s">
        <v>434</v>
      </c>
      <c r="E33" s="8">
        <v>9.1128373244460033</v>
      </c>
    </row>
    <row r="34" spans="1:5" ht="24.75">
      <c r="A34" s="8" t="s">
        <v>106</v>
      </c>
      <c r="B34" s="8" t="s">
        <v>67</v>
      </c>
      <c r="C34" s="8" t="s">
        <v>78</v>
      </c>
      <c r="D34" s="8" t="s">
        <v>435</v>
      </c>
      <c r="E34" s="8">
        <v>9.1128373388583803</v>
      </c>
    </row>
    <row r="35" spans="1:5" ht="24.75">
      <c r="A35" s="8" t="s">
        <v>106</v>
      </c>
      <c r="B35" s="8" t="s">
        <v>67</v>
      </c>
      <c r="C35" s="8" t="s">
        <v>78</v>
      </c>
      <c r="D35" s="8" t="s">
        <v>436</v>
      </c>
      <c r="E35" s="8">
        <v>5.2275007940593046</v>
      </c>
    </row>
    <row r="36" spans="1:5" ht="24.75">
      <c r="A36" s="8" t="s">
        <v>106</v>
      </c>
      <c r="B36" s="8" t="s">
        <v>67</v>
      </c>
      <c r="C36" s="8" t="s">
        <v>78</v>
      </c>
      <c r="D36" s="8" t="s">
        <v>437</v>
      </c>
      <c r="E36" s="8">
        <v>37.445577052148884</v>
      </c>
    </row>
    <row r="37" spans="1:5" ht="24.75">
      <c r="A37" s="8" t="s">
        <v>106</v>
      </c>
      <c r="B37" s="8" t="s">
        <v>67</v>
      </c>
      <c r="C37" s="8" t="s">
        <v>78</v>
      </c>
      <c r="D37" s="8" t="s">
        <v>438</v>
      </c>
      <c r="E37" s="8">
        <v>6.5193891569956248</v>
      </c>
    </row>
    <row r="38" spans="1:5" ht="24.75">
      <c r="A38" s="8" t="s">
        <v>106</v>
      </c>
      <c r="B38" s="8" t="s">
        <v>67</v>
      </c>
      <c r="C38" s="8" t="s">
        <v>78</v>
      </c>
      <c r="D38" s="8" t="s">
        <v>439</v>
      </c>
      <c r="E38" s="8">
        <v>27.742248461139528</v>
      </c>
    </row>
    <row r="39" spans="1:5" ht="24.75">
      <c r="A39" s="8" t="s">
        <v>106</v>
      </c>
      <c r="B39" s="8" t="s">
        <v>67</v>
      </c>
      <c r="C39" s="8" t="s">
        <v>78</v>
      </c>
      <c r="D39" s="8" t="s">
        <v>440</v>
      </c>
      <c r="E39" s="8">
        <v>8.037004617068634</v>
      </c>
    </row>
    <row r="40" spans="1:5" ht="24.75">
      <c r="A40" s="8" t="s">
        <v>106</v>
      </c>
      <c r="B40" s="8" t="s">
        <v>67</v>
      </c>
      <c r="C40" s="8" t="s">
        <v>78</v>
      </c>
      <c r="D40" s="8" t="s">
        <v>441</v>
      </c>
      <c r="E40" s="8">
        <v>11.651173529736409</v>
      </c>
    </row>
    <row r="41" spans="1:5" ht="24.75">
      <c r="A41" s="8" t="s">
        <v>106</v>
      </c>
      <c r="B41" s="8" t="s">
        <v>67</v>
      </c>
      <c r="C41" s="8" t="s">
        <v>78</v>
      </c>
      <c r="D41" s="8" t="s">
        <v>442</v>
      </c>
      <c r="E41" s="8">
        <v>11.648098528102624</v>
      </c>
    </row>
    <row r="42" spans="1:5" ht="24.75">
      <c r="A42" s="8" t="s">
        <v>106</v>
      </c>
      <c r="B42" s="8" t="s">
        <v>67</v>
      </c>
      <c r="C42" s="8" t="s">
        <v>78</v>
      </c>
      <c r="D42" s="8" t="s">
        <v>443</v>
      </c>
      <c r="E42" s="8">
        <v>2.8659001157280355</v>
      </c>
    </row>
    <row r="43" spans="1:5" ht="24.75">
      <c r="A43" s="8" t="s">
        <v>106</v>
      </c>
      <c r="B43" s="8" t="s">
        <v>67</v>
      </c>
      <c r="C43" s="8" t="s">
        <v>78</v>
      </c>
      <c r="D43" s="8" t="s">
        <v>444</v>
      </c>
      <c r="E43" s="8">
        <v>2.8659001157280151</v>
      </c>
    </row>
    <row r="44" spans="1:5" ht="24.75">
      <c r="A44" s="8" t="s">
        <v>106</v>
      </c>
      <c r="B44" s="8" t="s">
        <v>67</v>
      </c>
      <c r="C44" s="8" t="s">
        <v>78</v>
      </c>
      <c r="D44" s="8" t="s">
        <v>445</v>
      </c>
      <c r="E44" s="8">
        <v>12.571806819998748</v>
      </c>
    </row>
    <row r="45" spans="1:5" ht="24.75">
      <c r="A45" s="8" t="s">
        <v>106</v>
      </c>
      <c r="B45" s="8" t="s">
        <v>67</v>
      </c>
      <c r="C45" s="8" t="s">
        <v>78</v>
      </c>
      <c r="D45" s="8" t="s">
        <v>446</v>
      </c>
      <c r="E45" s="8">
        <v>12.542388469764118</v>
      </c>
    </row>
    <row r="46" spans="1:5" ht="24.75">
      <c r="A46" s="8" t="s">
        <v>106</v>
      </c>
      <c r="B46" s="8" t="s">
        <v>67</v>
      </c>
      <c r="C46" s="8" t="s">
        <v>78</v>
      </c>
      <c r="D46" s="8" t="s">
        <v>447</v>
      </c>
      <c r="E46" s="8">
        <v>19.551066351281133</v>
      </c>
    </row>
    <row r="47" spans="1:5" ht="24.75">
      <c r="A47" s="8" t="s">
        <v>106</v>
      </c>
      <c r="B47" s="8" t="s">
        <v>67</v>
      </c>
      <c r="C47" s="8" t="s">
        <v>78</v>
      </c>
      <c r="D47" s="8" t="s">
        <v>448</v>
      </c>
      <c r="E47" s="8">
        <v>12.403038661930331</v>
      </c>
    </row>
    <row r="48" spans="1:5" ht="24.75">
      <c r="A48" s="8" t="s">
        <v>106</v>
      </c>
      <c r="B48" s="8" t="s">
        <v>67</v>
      </c>
      <c r="C48" s="8" t="s">
        <v>78</v>
      </c>
      <c r="D48" s="8" t="s">
        <v>449</v>
      </c>
      <c r="E48" s="8">
        <v>12.40264516061338</v>
      </c>
    </row>
    <row r="49" spans="1:5" ht="24.75">
      <c r="A49" s="8" t="s">
        <v>106</v>
      </c>
      <c r="B49" s="8" t="s">
        <v>67</v>
      </c>
      <c r="C49" s="8" t="s">
        <v>78</v>
      </c>
      <c r="D49" s="8" t="s">
        <v>450</v>
      </c>
      <c r="E49" s="8">
        <v>12.403038128915819</v>
      </c>
    </row>
    <row r="50" spans="1:5" ht="24.75">
      <c r="A50" s="8" t="s">
        <v>106</v>
      </c>
      <c r="B50" s="8" t="s">
        <v>67</v>
      </c>
      <c r="C50" s="8" t="s">
        <v>78</v>
      </c>
      <c r="D50" s="8" t="s">
        <v>451</v>
      </c>
      <c r="E50" s="8">
        <v>19.460169429990096</v>
      </c>
    </row>
    <row r="51" spans="1:5" ht="24.75">
      <c r="A51" s="8" t="s">
        <v>106</v>
      </c>
      <c r="B51" s="8" t="s">
        <v>67</v>
      </c>
      <c r="C51" s="8" t="s">
        <v>78</v>
      </c>
      <c r="D51" s="8" t="s">
        <v>452</v>
      </c>
      <c r="E51" s="8">
        <v>12.541776003365166</v>
      </c>
    </row>
    <row r="52" spans="1:5" ht="24.75">
      <c r="A52" s="8" t="s">
        <v>106</v>
      </c>
      <c r="B52" s="8" t="s">
        <v>67</v>
      </c>
      <c r="C52" s="8" t="s">
        <v>78</v>
      </c>
      <c r="D52" s="8" t="s">
        <v>453</v>
      </c>
      <c r="E52" s="8">
        <v>12.542388066622102</v>
      </c>
    </row>
    <row r="53" spans="1:5" ht="24.75">
      <c r="A53" s="8" t="s">
        <v>106</v>
      </c>
      <c r="B53" s="8" t="s">
        <v>67</v>
      </c>
      <c r="C53" s="8" t="s">
        <v>78</v>
      </c>
      <c r="D53" s="8" t="s">
        <v>454</v>
      </c>
      <c r="E53" s="8">
        <v>12.518618437912918</v>
      </c>
    </row>
    <row r="54" spans="1:5" ht="24.75">
      <c r="A54" s="8" t="s">
        <v>106</v>
      </c>
      <c r="B54" s="8" t="s">
        <v>67</v>
      </c>
      <c r="C54" s="8" t="s">
        <v>78</v>
      </c>
      <c r="D54" s="8" t="s">
        <v>455</v>
      </c>
      <c r="E54" s="8">
        <v>26.003926029106783</v>
      </c>
    </row>
    <row r="55" spans="1:5" ht="24.75">
      <c r="A55" s="8" t="s">
        <v>106</v>
      </c>
      <c r="B55" s="8" t="s">
        <v>67</v>
      </c>
      <c r="C55" s="8" t="s">
        <v>78</v>
      </c>
      <c r="D55" s="8" t="s">
        <v>456</v>
      </c>
      <c r="E55" s="8">
        <v>31.058770947642508</v>
      </c>
    </row>
    <row r="56" spans="1:5" ht="24.75">
      <c r="A56" s="8" t="s">
        <v>106</v>
      </c>
      <c r="B56" s="8" t="s">
        <v>67</v>
      </c>
      <c r="C56" s="8" t="s">
        <v>78</v>
      </c>
      <c r="D56" s="8" t="s">
        <v>457</v>
      </c>
      <c r="E56" s="8">
        <v>12.403038905120345</v>
      </c>
    </row>
    <row r="57" spans="1:5" ht="24.75">
      <c r="A57" s="8" t="s">
        <v>106</v>
      </c>
      <c r="B57" s="8" t="s">
        <v>67</v>
      </c>
      <c r="C57" s="8" t="s">
        <v>78</v>
      </c>
      <c r="D57" s="8" t="s">
        <v>458</v>
      </c>
      <c r="E57" s="8">
        <v>12.432232367325636</v>
      </c>
    </row>
    <row r="58" spans="1:5" ht="24.75">
      <c r="A58" s="8" t="s">
        <v>106</v>
      </c>
      <c r="B58" s="8" t="s">
        <v>67</v>
      </c>
      <c r="C58" s="8" t="s">
        <v>78</v>
      </c>
      <c r="D58" s="8" t="s">
        <v>459</v>
      </c>
      <c r="E58" s="8">
        <v>5.2275009460511725</v>
      </c>
    </row>
    <row r="59" spans="1:5" ht="24.75">
      <c r="A59" s="8" t="s">
        <v>106</v>
      </c>
      <c r="B59" s="8" t="s">
        <v>67</v>
      </c>
      <c r="C59" s="8" t="s">
        <v>78</v>
      </c>
      <c r="D59" s="8" t="s">
        <v>460</v>
      </c>
      <c r="E59" s="8">
        <v>3.2775012668320409</v>
      </c>
    </row>
    <row r="60" spans="1:5" ht="24.75">
      <c r="A60" s="8" t="s">
        <v>106</v>
      </c>
      <c r="B60" s="8" t="s">
        <v>67</v>
      </c>
      <c r="C60" s="8" t="s">
        <v>78</v>
      </c>
      <c r="D60" s="8" t="s">
        <v>461</v>
      </c>
      <c r="E60" s="8">
        <v>20.429278160570004</v>
      </c>
    </row>
    <row r="61" spans="1:5" ht="24.75">
      <c r="A61" s="8" t="s">
        <v>106</v>
      </c>
      <c r="B61" s="8" t="s">
        <v>67</v>
      </c>
      <c r="C61" s="8" t="s">
        <v>78</v>
      </c>
      <c r="D61" s="8" t="s">
        <v>462</v>
      </c>
      <c r="E61" s="8">
        <v>24.123096368028499</v>
      </c>
    </row>
    <row r="62" spans="1:5" ht="24.75">
      <c r="A62" s="8" t="s">
        <v>106</v>
      </c>
      <c r="B62" s="8" t="s">
        <v>67</v>
      </c>
      <c r="C62" s="8" t="s">
        <v>78</v>
      </c>
      <c r="D62" s="8" t="s">
        <v>463</v>
      </c>
      <c r="E62" s="8">
        <v>8.7898863461890002</v>
      </c>
    </row>
    <row r="63" spans="1:5" ht="24.75">
      <c r="A63" s="8" t="s">
        <v>106</v>
      </c>
      <c r="B63" s="8" t="s">
        <v>67</v>
      </c>
      <c r="C63" s="8" t="s">
        <v>78</v>
      </c>
      <c r="D63" s="8" t="s">
        <v>464</v>
      </c>
      <c r="E63" s="8">
        <v>8.8223447796268069</v>
      </c>
    </row>
    <row r="64" spans="1:5" ht="24.75">
      <c r="A64" s="8" t="s">
        <v>106</v>
      </c>
      <c r="B64" s="8" t="s">
        <v>67</v>
      </c>
      <c r="C64" s="8" t="s">
        <v>78</v>
      </c>
      <c r="D64" s="8" t="s">
        <v>465</v>
      </c>
      <c r="E64" s="8">
        <v>5.0256487183748328</v>
      </c>
    </row>
    <row r="65" spans="1:5">
      <c r="A65" s="1" t="s">
        <v>60</v>
      </c>
      <c r="B65" s="1" t="s">
        <v>60</v>
      </c>
      <c r="C65" s="1">
        <f>SUBTOTAL(103,Elements10_2_21[Elemento])</f>
        <v>58</v>
      </c>
      <c r="D65" s="1" t="s">
        <v>60</v>
      </c>
      <c r="E65" s="1">
        <f>SUBTOTAL(109,Elements10_2_21[Totais:])</f>
        <v>670.41377138688358</v>
      </c>
    </row>
  </sheetData>
  <mergeCells count="3">
    <mergeCell ref="A1:E2"/>
    <mergeCell ref="A4:E4"/>
    <mergeCell ref="A5:E5"/>
  </mergeCells>
  <hyperlinks>
    <hyperlink ref="A1" location="'10.2.2'!A1" display="CONTRAPISO,BASE OU CAMADA REGULARIZADORA,EXECUTADA COM ARGAM ASSA DE CIMENTO E AREIA,NO TRACO 1:4,NA ESPESSURA DE 4CM" xr:uid="{00000000-0004-0000-0D00-000000000000}"/>
    <hyperlink ref="B1" location="'10.2.2'!A1" display="CONTRAPISO,BASE OU CAMADA REGULARIZADORA,EXECUTADA COM ARGAM ASSA DE CIMENTO E AREIA,NO TRACO 1:4,NA ESPESSURA DE 4CM" xr:uid="{00000000-0004-0000-0D00-000001000000}"/>
    <hyperlink ref="C1" location="'10.2.2'!A1" display="CONTRAPISO,BASE OU CAMADA REGULARIZADORA,EXECUTADA COM ARGAM ASSA DE CIMENTO E AREIA,NO TRACO 1:4,NA ESPESSURA DE 4CM" xr:uid="{00000000-0004-0000-0D00-000002000000}"/>
    <hyperlink ref="D1" location="'10.2.2'!A1" display="CONTRAPISO,BASE OU CAMADA REGULARIZADORA,EXECUTADA COM ARGAM ASSA DE CIMENTO E AREIA,NO TRACO 1:4,NA ESPESSURA DE 4CM" xr:uid="{00000000-0004-0000-0D00-000003000000}"/>
    <hyperlink ref="E1" location="'10.2.2'!A1" display="CONTRAPISO,BASE OU CAMADA REGULARIZADORA,EXECUTADA COM ARGAM ASSA DE CIMENTO E AREIA,NO TRACO 1:4,NA ESPESSURA DE 4CM" xr:uid="{00000000-0004-0000-0D00-000004000000}"/>
    <hyperlink ref="A2" location="'10.2.2'!A1" display="CONTRAPISO,BASE OU CAMADA REGULARIZADORA,EXECUTADA COM ARGAM ASSA DE CIMENTO E AREIA,NO TRACO 1:4,NA ESPESSURA DE 4CM" xr:uid="{00000000-0004-0000-0D00-000005000000}"/>
    <hyperlink ref="B2" location="'10.2.2'!A1" display="CONTRAPISO,BASE OU CAMADA REGULARIZADORA,EXECUTADA COM ARGAM ASSA DE CIMENTO E AREIA,NO TRACO 1:4,NA ESPESSURA DE 4CM" xr:uid="{00000000-0004-0000-0D00-000006000000}"/>
    <hyperlink ref="C2" location="'10.2.2'!A1" display="CONTRAPISO,BASE OU CAMADA REGULARIZADORA,EXECUTADA COM ARGAM ASSA DE CIMENTO E AREIA,NO TRACO 1:4,NA ESPESSURA DE 4CM" xr:uid="{00000000-0004-0000-0D00-000007000000}"/>
    <hyperlink ref="D2" location="'10.2.2'!A1" display="CONTRAPISO,BASE OU CAMADA REGULARIZADORA,EXECUTADA COM ARGAM ASSA DE CIMENTO E AREIA,NO TRACO 1:4,NA ESPESSURA DE 4CM" xr:uid="{00000000-0004-0000-0D00-000008000000}"/>
    <hyperlink ref="E2" location="'10.2.2'!A1" display="CONTRAPISO,BASE OU CAMADA REGULARIZADORA,EXECUTADA COM ARGAM ASSA DE CIMENTO E AREIA,NO TRACO 1:4,NA ESPESSURA DE 4CM" xr:uid="{00000000-0004-0000-0D00-000009000000}"/>
    <hyperlink ref="A4" location="'10.2.2'!A1" display="Pisos (Área)" xr:uid="{00000000-0004-0000-0D00-00000A000000}"/>
    <hyperlink ref="B4" location="'10.2.2'!A1" display="Pisos (Área)" xr:uid="{00000000-0004-0000-0D00-00000B000000}"/>
    <hyperlink ref="C4" location="'10.2.2'!A1" display="Pisos (Área)" xr:uid="{00000000-0004-0000-0D00-00000C000000}"/>
    <hyperlink ref="D4" location="'10.2.2'!A1" display="Pisos (Área)" xr:uid="{00000000-0004-0000-0D00-00000D000000}"/>
    <hyperlink ref="E4" location="'10.2.2'!A1" display="Pisos (Área)" xr:uid="{00000000-0004-0000-0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24</v>
      </c>
      <c r="B1" s="20" t="s">
        <v>24</v>
      </c>
      <c r="C1" s="20" t="s">
        <v>24</v>
      </c>
      <c r="D1" s="20" t="s">
        <v>24</v>
      </c>
      <c r="E1" s="20" t="s">
        <v>24</v>
      </c>
    </row>
    <row r="2" spans="1:5">
      <c r="A2" s="20" t="s">
        <v>24</v>
      </c>
      <c r="B2" s="20" t="s">
        <v>24</v>
      </c>
      <c r="C2" s="20" t="s">
        <v>24</v>
      </c>
      <c r="D2" s="20" t="s">
        <v>24</v>
      </c>
      <c r="E2" s="20" t="s">
        <v>24</v>
      </c>
    </row>
    <row r="4" spans="1:5">
      <c r="A4" s="15" t="s">
        <v>74</v>
      </c>
      <c r="B4" s="15" t="s">
        <v>74</v>
      </c>
      <c r="C4" s="15" t="s">
        <v>74</v>
      </c>
      <c r="D4" s="15" t="s">
        <v>74</v>
      </c>
      <c r="E4" s="15" t="s">
        <v>74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81</v>
      </c>
      <c r="D7" s="8" t="s">
        <v>466</v>
      </c>
      <c r="E7" s="8">
        <v>9.1799984370906653</v>
      </c>
    </row>
    <row r="8" spans="1:5">
      <c r="A8" s="1" t="s">
        <v>60</v>
      </c>
      <c r="B8" s="1" t="s">
        <v>60</v>
      </c>
      <c r="C8" s="1">
        <f>SUBTOTAL(103,Elements10_2_31[Elemento])</f>
        <v>1</v>
      </c>
      <c r="D8" s="1" t="s">
        <v>60</v>
      </c>
      <c r="E8" s="1">
        <f>SUBTOTAL(109,Elements10_2_31[Totais:])</f>
        <v>9.1799984370906653</v>
      </c>
    </row>
    <row r="11" spans="1:5">
      <c r="A11" s="20" t="s">
        <v>24</v>
      </c>
      <c r="B11" s="20" t="s">
        <v>24</v>
      </c>
      <c r="C11" s="20" t="s">
        <v>24</v>
      </c>
      <c r="D11" s="20" t="s">
        <v>24</v>
      </c>
      <c r="E11" s="20" t="s">
        <v>24</v>
      </c>
    </row>
    <row r="12" spans="1:5">
      <c r="A12" s="20" t="s">
        <v>24</v>
      </c>
      <c r="B12" s="20" t="s">
        <v>24</v>
      </c>
      <c r="C12" s="20" t="s">
        <v>24</v>
      </c>
      <c r="D12" s="20" t="s">
        <v>24</v>
      </c>
      <c r="E12" s="20" t="s">
        <v>24</v>
      </c>
    </row>
    <row r="14" spans="1:5">
      <c r="A14" s="15" t="s">
        <v>80</v>
      </c>
      <c r="B14" s="15" t="s">
        <v>80</v>
      </c>
      <c r="C14" s="15" t="s">
        <v>80</v>
      </c>
      <c r="D14" s="15" t="s">
        <v>80</v>
      </c>
      <c r="E14" s="15" t="s">
        <v>80</v>
      </c>
    </row>
    <row r="15" spans="1:5">
      <c r="A15" s="21" t="s">
        <v>60</v>
      </c>
      <c r="B15" s="21" t="s">
        <v>60</v>
      </c>
      <c r="C15" s="21" t="s">
        <v>60</v>
      </c>
      <c r="D15" s="21" t="s">
        <v>60</v>
      </c>
      <c r="E15" s="21" t="s">
        <v>60</v>
      </c>
    </row>
    <row r="16" spans="1:5">
      <c r="A16" s="7" t="s">
        <v>101</v>
      </c>
      <c r="B16" s="7" t="s">
        <v>102</v>
      </c>
      <c r="C16" s="7" t="s">
        <v>103</v>
      </c>
      <c r="D16" s="7" t="s">
        <v>104</v>
      </c>
      <c r="E16" s="7" t="s">
        <v>105</v>
      </c>
    </row>
    <row r="17" spans="1:5" ht="24.75">
      <c r="A17" s="8" t="s">
        <v>106</v>
      </c>
      <c r="B17" s="8" t="s">
        <v>67</v>
      </c>
      <c r="C17" s="8" t="s">
        <v>83</v>
      </c>
      <c r="D17" s="8" t="s">
        <v>467</v>
      </c>
      <c r="E17" s="8">
        <v>0.65381965656433094</v>
      </c>
    </row>
    <row r="18" spans="1:5">
      <c r="A18" s="1" t="s">
        <v>60</v>
      </c>
      <c r="B18" s="1" t="s">
        <v>60</v>
      </c>
      <c r="C18" s="1">
        <f>SUBTOTAL(103,Elements10_2_32[Elemento])</f>
        <v>1</v>
      </c>
      <c r="D18" s="1" t="s">
        <v>60</v>
      </c>
      <c r="E18" s="1">
        <f>SUBTOTAL(109,Elements10_2_32[Totais:])</f>
        <v>0.65381965656433094</v>
      </c>
    </row>
  </sheetData>
  <mergeCells count="6">
    <mergeCell ref="A15:E15"/>
    <mergeCell ref="A1:E2"/>
    <mergeCell ref="A4:E4"/>
    <mergeCell ref="A5:E5"/>
    <mergeCell ref="A11:E12"/>
    <mergeCell ref="A14:E14"/>
  </mergeCells>
  <hyperlinks>
    <hyperlink ref="A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0000000}"/>
    <hyperlink ref="B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1000000}"/>
    <hyperlink ref="C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2000000}"/>
    <hyperlink ref="D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3000000}"/>
    <hyperlink ref="E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4000000}"/>
    <hyperlink ref="A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5000000}"/>
    <hyperlink ref="B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6000000}"/>
    <hyperlink ref="C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7000000}"/>
    <hyperlink ref="D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8000000}"/>
    <hyperlink ref="E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9000000}"/>
    <hyperlink ref="A4" location="'10.2.3'!A1" display="Pisos (Área)" xr:uid="{00000000-0004-0000-0E00-00000A000000}"/>
    <hyperlink ref="B4" location="'10.2.3'!A1" display="Pisos (Área)" xr:uid="{00000000-0004-0000-0E00-00000B000000}"/>
    <hyperlink ref="C4" location="'10.2.3'!A1" display="Pisos (Área)" xr:uid="{00000000-0004-0000-0E00-00000C000000}"/>
    <hyperlink ref="D4" location="'10.2.3'!A1" display="Pisos (Área)" xr:uid="{00000000-0004-0000-0E00-00000D000000}"/>
    <hyperlink ref="E4" location="'10.2.3'!A1" display="Pisos (Área)" xr:uid="{00000000-0004-0000-0E00-00000E000000}"/>
    <hyperlink ref="A1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0F000000}"/>
    <hyperlink ref="B1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0000000}"/>
    <hyperlink ref="C1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1000000}"/>
    <hyperlink ref="D1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2000000}"/>
    <hyperlink ref="E11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3000000}"/>
    <hyperlink ref="A1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4000000}"/>
    <hyperlink ref="B1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5000000}"/>
    <hyperlink ref="C1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6000000}"/>
    <hyperlink ref="D1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7000000}"/>
    <hyperlink ref="E12" location="'10.2.3'!A1" display="PISO CONCRETO COLORIDO(OXIDO FERRO VERMELHO SINTETICO)ARMADO MONOLITICO,JUNTA FRIA,ALISADO C/REGUA VIBRATORIA,ESP.10CM, SOBRE TERRENO ACERTADO E SOBRE LASTRO BRITA, EXCL.ACERTO TER RENO,INCL.BRITA,LONA TECIDO RESINADO, TELA SOLD.15X15CM #4,2 MM(DUPLA),CON" xr:uid="{00000000-0004-0000-0E00-000018000000}"/>
    <hyperlink ref="A14" location="'10.2.3'!A1" display="Pisos (BE-MT-PI-CONC_LISO_PINTADO)" xr:uid="{00000000-0004-0000-0E00-000019000000}"/>
    <hyperlink ref="B14" location="'10.2.3'!A1" display="Pisos (BE-MT-PI-CONC_LISO_PINTADO)" xr:uid="{00000000-0004-0000-0E00-00001A000000}"/>
    <hyperlink ref="C14" location="'10.2.3'!A1" display="Pisos (BE-MT-PI-CONC_LISO_PINTADO)" xr:uid="{00000000-0004-0000-0E00-00001B000000}"/>
    <hyperlink ref="D14" location="'10.2.3'!A1" display="Pisos (BE-MT-PI-CONC_LISO_PINTADO)" xr:uid="{00000000-0004-0000-0E00-00001C000000}"/>
    <hyperlink ref="E14" location="'10.2.3'!A1" display="Pisos (BE-MT-PI-CONC_LISO_PINTADO)" xr:uid="{00000000-0004-0000-0E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4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28</v>
      </c>
      <c r="B1" s="20" t="s">
        <v>28</v>
      </c>
      <c r="C1" s="20" t="s">
        <v>28</v>
      </c>
      <c r="D1" s="20" t="s">
        <v>28</v>
      </c>
      <c r="E1" s="20" t="s">
        <v>28</v>
      </c>
    </row>
    <row r="2" spans="1:5">
      <c r="A2" s="20" t="s">
        <v>28</v>
      </c>
      <c r="B2" s="20" t="s">
        <v>28</v>
      </c>
      <c r="C2" s="20" t="s">
        <v>28</v>
      </c>
      <c r="D2" s="20" t="s">
        <v>28</v>
      </c>
      <c r="E2" s="20" t="s">
        <v>28</v>
      </c>
    </row>
    <row r="4" spans="1:5">
      <c r="A4" s="15" t="s">
        <v>74</v>
      </c>
      <c r="B4" s="15" t="s">
        <v>74</v>
      </c>
      <c r="C4" s="15" t="s">
        <v>74</v>
      </c>
      <c r="D4" s="15" t="s">
        <v>74</v>
      </c>
      <c r="E4" s="15" t="s">
        <v>74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84</v>
      </c>
      <c r="D7" s="8" t="s">
        <v>468</v>
      </c>
      <c r="E7" s="8">
        <v>4.4103992078061882</v>
      </c>
    </row>
    <row r="8" spans="1:5" ht="24.75">
      <c r="A8" s="8" t="s">
        <v>106</v>
      </c>
      <c r="B8" s="8" t="s">
        <v>67</v>
      </c>
      <c r="C8" s="8" t="s">
        <v>84</v>
      </c>
      <c r="D8" s="8" t="s">
        <v>469</v>
      </c>
      <c r="E8" s="8">
        <v>7.6151976326014754</v>
      </c>
    </row>
    <row r="9" spans="1:5" ht="24.75">
      <c r="A9" s="8" t="s">
        <v>106</v>
      </c>
      <c r="B9" s="8" t="s">
        <v>67</v>
      </c>
      <c r="C9" s="8" t="s">
        <v>84</v>
      </c>
      <c r="D9" s="8" t="s">
        <v>470</v>
      </c>
      <c r="E9" s="8">
        <v>22.006396110377892</v>
      </c>
    </row>
    <row r="10" spans="1:5" ht="24.75">
      <c r="A10" s="8" t="s">
        <v>106</v>
      </c>
      <c r="B10" s="8" t="s">
        <v>67</v>
      </c>
      <c r="C10" s="8" t="s">
        <v>84</v>
      </c>
      <c r="D10" s="8" t="s">
        <v>471</v>
      </c>
      <c r="E10" s="8">
        <v>5.9118003939149526</v>
      </c>
    </row>
    <row r="11" spans="1:5" ht="24.75">
      <c r="A11" s="8" t="s">
        <v>106</v>
      </c>
      <c r="B11" s="8" t="s">
        <v>67</v>
      </c>
      <c r="C11" s="8" t="s">
        <v>84</v>
      </c>
      <c r="D11" s="8" t="s">
        <v>472</v>
      </c>
      <c r="E11" s="8">
        <v>7.2414016889168957</v>
      </c>
    </row>
    <row r="12" spans="1:5" ht="24.75">
      <c r="A12" s="8" t="s">
        <v>106</v>
      </c>
      <c r="B12" s="8" t="s">
        <v>67</v>
      </c>
      <c r="C12" s="8" t="s">
        <v>84</v>
      </c>
      <c r="D12" s="8" t="s">
        <v>473</v>
      </c>
      <c r="E12" s="8">
        <v>7.2414017181403239</v>
      </c>
    </row>
    <row r="13" spans="1:5" ht="24.75">
      <c r="A13" s="8" t="s">
        <v>106</v>
      </c>
      <c r="B13" s="8" t="s">
        <v>67</v>
      </c>
      <c r="C13" s="8" t="s">
        <v>84</v>
      </c>
      <c r="D13" s="8" t="s">
        <v>474</v>
      </c>
      <c r="E13" s="8">
        <v>2.7198994754714221</v>
      </c>
    </row>
    <row r="14" spans="1:5" ht="24.75">
      <c r="A14" s="8" t="s">
        <v>106</v>
      </c>
      <c r="B14" s="8" t="s">
        <v>67</v>
      </c>
      <c r="C14" s="8" t="s">
        <v>84</v>
      </c>
      <c r="D14" s="8" t="s">
        <v>475</v>
      </c>
      <c r="E14" s="8">
        <v>11.145096299515334</v>
      </c>
    </row>
    <row r="15" spans="1:5" ht="24.75">
      <c r="A15" s="8" t="s">
        <v>106</v>
      </c>
      <c r="B15" s="8" t="s">
        <v>67</v>
      </c>
      <c r="C15" s="8" t="s">
        <v>84</v>
      </c>
      <c r="D15" s="8" t="s">
        <v>476</v>
      </c>
      <c r="E15" s="8">
        <v>11.160431792403509</v>
      </c>
    </row>
    <row r="16" spans="1:5" ht="24.75">
      <c r="A16" s="8" t="s">
        <v>106</v>
      </c>
      <c r="B16" s="8" t="s">
        <v>67</v>
      </c>
      <c r="C16" s="8" t="s">
        <v>84</v>
      </c>
      <c r="D16" s="8" t="s">
        <v>477</v>
      </c>
      <c r="E16" s="8">
        <v>2.7198984127322188</v>
      </c>
    </row>
    <row r="17" spans="1:5" ht="24.75">
      <c r="A17" s="8" t="s">
        <v>106</v>
      </c>
      <c r="B17" s="8" t="s">
        <v>67</v>
      </c>
      <c r="C17" s="8" t="s">
        <v>84</v>
      </c>
      <c r="D17" s="8" t="s">
        <v>478</v>
      </c>
      <c r="E17" s="8">
        <v>8.8803994574535494</v>
      </c>
    </row>
    <row r="18" spans="1:5" ht="24.75">
      <c r="A18" s="8" t="s">
        <v>106</v>
      </c>
      <c r="B18" s="8" t="s">
        <v>67</v>
      </c>
      <c r="C18" s="8" t="s">
        <v>84</v>
      </c>
      <c r="D18" s="8" t="s">
        <v>479</v>
      </c>
      <c r="E18" s="8">
        <v>8.8803994432438049</v>
      </c>
    </row>
    <row r="19" spans="1:5" ht="24.75">
      <c r="A19" s="8" t="s">
        <v>106</v>
      </c>
      <c r="B19" s="8" t="s">
        <v>67</v>
      </c>
      <c r="C19" s="8" t="s">
        <v>84</v>
      </c>
      <c r="D19" s="8" t="s">
        <v>480</v>
      </c>
      <c r="E19" s="8">
        <v>41.412396275065625</v>
      </c>
    </row>
    <row r="20" spans="1:5" ht="24.75">
      <c r="A20" s="8" t="s">
        <v>106</v>
      </c>
      <c r="B20" s="8" t="s">
        <v>67</v>
      </c>
      <c r="C20" s="8" t="s">
        <v>84</v>
      </c>
      <c r="D20" s="8" t="s">
        <v>481</v>
      </c>
      <c r="E20" s="8">
        <v>19.969195548068555</v>
      </c>
    </row>
    <row r="21" spans="1:5" ht="24.75">
      <c r="A21" s="8" t="s">
        <v>106</v>
      </c>
      <c r="B21" s="8" t="s">
        <v>67</v>
      </c>
      <c r="C21" s="8" t="s">
        <v>84</v>
      </c>
      <c r="D21" s="8" t="s">
        <v>482</v>
      </c>
      <c r="E21" s="8">
        <v>8.8803992798317335</v>
      </c>
    </row>
    <row r="22" spans="1:5" ht="24.75">
      <c r="A22" s="8" t="s">
        <v>106</v>
      </c>
      <c r="B22" s="8" t="s">
        <v>67</v>
      </c>
      <c r="C22" s="8" t="s">
        <v>84</v>
      </c>
      <c r="D22" s="8" t="s">
        <v>483</v>
      </c>
      <c r="E22" s="8">
        <v>6.2804980833908033</v>
      </c>
    </row>
    <row r="23" spans="1:5" ht="24.75">
      <c r="A23" s="8" t="s">
        <v>106</v>
      </c>
      <c r="B23" s="8" t="s">
        <v>67</v>
      </c>
      <c r="C23" s="8" t="s">
        <v>84</v>
      </c>
      <c r="D23" s="8" t="s">
        <v>484</v>
      </c>
      <c r="E23" s="8">
        <v>27.222803138643421</v>
      </c>
    </row>
    <row r="24" spans="1:5" ht="24.75">
      <c r="A24" s="8" t="s">
        <v>106</v>
      </c>
      <c r="B24" s="8" t="s">
        <v>67</v>
      </c>
      <c r="C24" s="8" t="s">
        <v>84</v>
      </c>
      <c r="D24" s="8" t="s">
        <v>485</v>
      </c>
      <c r="E24" s="8">
        <v>19.101790142456355</v>
      </c>
    </row>
    <row r="25" spans="1:5" ht="24.75">
      <c r="A25" s="8" t="s">
        <v>106</v>
      </c>
      <c r="B25" s="8" t="s">
        <v>67</v>
      </c>
      <c r="C25" s="8" t="s">
        <v>84</v>
      </c>
      <c r="D25" s="8" t="s">
        <v>486</v>
      </c>
      <c r="E25" s="8">
        <v>12.051000333183204</v>
      </c>
    </row>
    <row r="26" spans="1:5" ht="24.75">
      <c r="A26" s="8" t="s">
        <v>106</v>
      </c>
      <c r="B26" s="8" t="s">
        <v>67</v>
      </c>
      <c r="C26" s="8" t="s">
        <v>84</v>
      </c>
      <c r="D26" s="8" t="s">
        <v>487</v>
      </c>
      <c r="E26" s="8">
        <v>12.050999902608881</v>
      </c>
    </row>
    <row r="27" spans="1:5" ht="24.75">
      <c r="A27" s="8" t="s">
        <v>106</v>
      </c>
      <c r="B27" s="8" t="s">
        <v>67</v>
      </c>
      <c r="C27" s="8" t="s">
        <v>84</v>
      </c>
      <c r="D27" s="8" t="s">
        <v>488</v>
      </c>
      <c r="E27" s="8">
        <v>12.050999806912706</v>
      </c>
    </row>
    <row r="28" spans="1:5" ht="24.75">
      <c r="A28" s="8" t="s">
        <v>106</v>
      </c>
      <c r="B28" s="8" t="s">
        <v>67</v>
      </c>
      <c r="C28" s="8" t="s">
        <v>84</v>
      </c>
      <c r="D28" s="8" t="s">
        <v>489</v>
      </c>
      <c r="E28" s="8">
        <v>19.012392735422274</v>
      </c>
    </row>
    <row r="29" spans="1:5" ht="24.75">
      <c r="A29" s="8" t="s">
        <v>106</v>
      </c>
      <c r="B29" s="8" t="s">
        <v>67</v>
      </c>
      <c r="C29" s="8" t="s">
        <v>84</v>
      </c>
      <c r="D29" s="8" t="s">
        <v>490</v>
      </c>
      <c r="E29" s="8">
        <v>25.518899197540104</v>
      </c>
    </row>
    <row r="30" spans="1:5" ht="24.75">
      <c r="A30" s="8" t="s">
        <v>106</v>
      </c>
      <c r="B30" s="8" t="s">
        <v>67</v>
      </c>
      <c r="C30" s="8" t="s">
        <v>84</v>
      </c>
      <c r="D30" s="8" t="s">
        <v>491</v>
      </c>
      <c r="E30" s="8">
        <v>30.51399161248807</v>
      </c>
    </row>
    <row r="31" spans="1:5" ht="24.75">
      <c r="A31" s="8" t="s">
        <v>106</v>
      </c>
      <c r="B31" s="8" t="s">
        <v>67</v>
      </c>
      <c r="C31" s="8" t="s">
        <v>84</v>
      </c>
      <c r="D31" s="8" t="s">
        <v>492</v>
      </c>
      <c r="E31" s="8">
        <v>12.051000446315674</v>
      </c>
    </row>
    <row r="32" spans="1:5" ht="24.75">
      <c r="A32" s="8" t="s">
        <v>106</v>
      </c>
      <c r="B32" s="8" t="s">
        <v>67</v>
      </c>
      <c r="C32" s="8" t="s">
        <v>84</v>
      </c>
      <c r="D32" s="8" t="s">
        <v>493</v>
      </c>
      <c r="E32" s="8">
        <v>12.050999860301713</v>
      </c>
    </row>
    <row r="33" spans="1:5" ht="24.75">
      <c r="A33" s="8" t="s">
        <v>106</v>
      </c>
      <c r="B33" s="8" t="s">
        <v>67</v>
      </c>
      <c r="C33" s="8" t="s">
        <v>84</v>
      </c>
      <c r="D33" s="8" t="s">
        <v>494</v>
      </c>
      <c r="E33" s="8">
        <v>36.388360350445218</v>
      </c>
    </row>
    <row r="34" spans="1:5" ht="24.75">
      <c r="A34" s="8" t="s">
        <v>106</v>
      </c>
      <c r="B34" s="8" t="s">
        <v>67</v>
      </c>
      <c r="C34" s="8" t="s">
        <v>84</v>
      </c>
      <c r="D34" s="8" t="s">
        <v>495</v>
      </c>
      <c r="E34" s="8">
        <v>22.373093216012286</v>
      </c>
    </row>
    <row r="35" spans="1:5" ht="24.75">
      <c r="A35" s="8" t="s">
        <v>106</v>
      </c>
      <c r="B35" s="8" t="s">
        <v>67</v>
      </c>
      <c r="C35" s="8" t="s">
        <v>84</v>
      </c>
      <c r="D35" s="8" t="s">
        <v>496</v>
      </c>
      <c r="E35" s="8">
        <v>0.5874997852442998</v>
      </c>
    </row>
    <row r="36" spans="1:5" ht="24.75">
      <c r="A36" s="8" t="s">
        <v>106</v>
      </c>
      <c r="B36" s="8" t="s">
        <v>67</v>
      </c>
      <c r="C36" s="8" t="s">
        <v>84</v>
      </c>
      <c r="D36" s="8" t="s">
        <v>497</v>
      </c>
      <c r="E36" s="8">
        <v>8.8803994432438031</v>
      </c>
    </row>
    <row r="37" spans="1:5" ht="24.75">
      <c r="A37" s="8" t="s">
        <v>106</v>
      </c>
      <c r="B37" s="8" t="s">
        <v>67</v>
      </c>
      <c r="C37" s="8" t="s">
        <v>84</v>
      </c>
      <c r="D37" s="8" t="s">
        <v>498</v>
      </c>
      <c r="E37" s="8">
        <v>8.8803994574535565</v>
      </c>
    </row>
    <row r="38" spans="1:5" ht="24.75">
      <c r="A38" s="8" t="s">
        <v>106</v>
      </c>
      <c r="B38" s="8" t="s">
        <v>67</v>
      </c>
      <c r="C38" s="8" t="s">
        <v>84</v>
      </c>
      <c r="D38" s="8" t="s">
        <v>499</v>
      </c>
      <c r="E38" s="8">
        <v>8.8803994432438049</v>
      </c>
    </row>
    <row r="39" spans="1:5" ht="24.75">
      <c r="A39" s="8" t="s">
        <v>106</v>
      </c>
      <c r="B39" s="8" t="s">
        <v>67</v>
      </c>
      <c r="C39" s="8" t="s">
        <v>84</v>
      </c>
      <c r="D39" s="8" t="s">
        <v>500</v>
      </c>
      <c r="E39" s="8">
        <v>19.969195548068559</v>
      </c>
    </row>
    <row r="40" spans="1:5" ht="24.75">
      <c r="A40" s="8" t="s">
        <v>106</v>
      </c>
      <c r="B40" s="8" t="s">
        <v>67</v>
      </c>
      <c r="C40" s="8" t="s">
        <v>84</v>
      </c>
      <c r="D40" s="8" t="s">
        <v>501</v>
      </c>
      <c r="E40" s="8">
        <v>8.8803992798317264</v>
      </c>
    </row>
    <row r="41" spans="1:5" ht="24.75">
      <c r="A41" s="8" t="s">
        <v>106</v>
      </c>
      <c r="B41" s="8" t="s">
        <v>67</v>
      </c>
      <c r="C41" s="8" t="s">
        <v>84</v>
      </c>
      <c r="D41" s="8" t="s">
        <v>502</v>
      </c>
      <c r="E41" s="8">
        <v>8.8803994432438085</v>
      </c>
    </row>
    <row r="42" spans="1:5" ht="24.75">
      <c r="A42" s="8" t="s">
        <v>106</v>
      </c>
      <c r="B42" s="8" t="s">
        <v>67</v>
      </c>
      <c r="C42" s="8" t="s">
        <v>84</v>
      </c>
      <c r="D42" s="8" t="s">
        <v>503</v>
      </c>
      <c r="E42" s="8">
        <v>0.48749980626964323</v>
      </c>
    </row>
    <row r="43" spans="1:5" ht="24.75">
      <c r="A43" s="8" t="s">
        <v>106</v>
      </c>
      <c r="B43" s="8" t="s">
        <v>67</v>
      </c>
      <c r="C43" s="8" t="s">
        <v>84</v>
      </c>
      <c r="D43" s="8" t="s">
        <v>504</v>
      </c>
      <c r="E43" s="8">
        <v>3.2775012668320409</v>
      </c>
    </row>
    <row r="44" spans="1:5" ht="24.75">
      <c r="A44" s="8" t="s">
        <v>106</v>
      </c>
      <c r="B44" s="8" t="s">
        <v>67</v>
      </c>
      <c r="C44" s="8" t="s">
        <v>84</v>
      </c>
      <c r="D44" s="8" t="s">
        <v>505</v>
      </c>
      <c r="E44" s="8">
        <v>12.189299577449516</v>
      </c>
    </row>
    <row r="45" spans="1:5" ht="24.75">
      <c r="A45" s="8" t="s">
        <v>106</v>
      </c>
      <c r="B45" s="8" t="s">
        <v>67</v>
      </c>
      <c r="C45" s="8" t="s">
        <v>84</v>
      </c>
      <c r="D45" s="8" t="s">
        <v>506</v>
      </c>
      <c r="E45" s="8">
        <v>12.18929863331144</v>
      </c>
    </row>
    <row r="46" spans="1:5" ht="24.75">
      <c r="A46" s="8" t="s">
        <v>106</v>
      </c>
      <c r="B46" s="8" t="s">
        <v>67</v>
      </c>
      <c r="C46" s="8" t="s">
        <v>84</v>
      </c>
      <c r="D46" s="8" t="s">
        <v>507</v>
      </c>
      <c r="E46" s="8">
        <v>12.189298901753856</v>
      </c>
    </row>
    <row r="47" spans="1:5" ht="24.75">
      <c r="A47" s="8" t="s">
        <v>106</v>
      </c>
      <c r="B47" s="8" t="s">
        <v>67</v>
      </c>
      <c r="C47" s="8" t="s">
        <v>84</v>
      </c>
      <c r="D47" s="8" t="s">
        <v>508</v>
      </c>
      <c r="E47" s="8">
        <v>12.189299622445617</v>
      </c>
    </row>
    <row r="48" spans="1:5" ht="24.75">
      <c r="A48" s="8" t="s">
        <v>106</v>
      </c>
      <c r="B48" s="8" t="s">
        <v>67</v>
      </c>
      <c r="C48" s="8" t="s">
        <v>84</v>
      </c>
      <c r="D48" s="8" t="s">
        <v>509</v>
      </c>
      <c r="E48" s="8">
        <v>12.189299295074575</v>
      </c>
    </row>
    <row r="49" spans="1:5">
      <c r="A49" s="1" t="s">
        <v>60</v>
      </c>
      <c r="B49" s="1" t="s">
        <v>60</v>
      </c>
      <c r="C49" s="1">
        <f>SUBTOTAL(103,Elements10_2_41[Elemento])</f>
        <v>42</v>
      </c>
      <c r="D49" s="1" t="s">
        <v>60</v>
      </c>
      <c r="E49" s="1">
        <f>SUBTOTAL(109,Elements10_2_41[Totais:])</f>
        <v>546.53173106473037</v>
      </c>
    </row>
  </sheetData>
  <mergeCells count="3">
    <mergeCell ref="A1:E2"/>
    <mergeCell ref="A4:E4"/>
    <mergeCell ref="A5:E5"/>
  </mergeCells>
  <hyperlinks>
    <hyperlink ref="A1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0000000}"/>
    <hyperlink ref="B1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1000000}"/>
    <hyperlink ref="C1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2000000}"/>
    <hyperlink ref="D1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3000000}"/>
    <hyperlink ref="E1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4000000}"/>
    <hyperlink ref="A2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5000000}"/>
    <hyperlink ref="B2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6000000}"/>
    <hyperlink ref="C2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7000000}"/>
    <hyperlink ref="D2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8000000}"/>
    <hyperlink ref="E2" location="'10.2.4'!A1" display="PISO DE GRANITINA,COMPREENDENDO:A)LASTRO,COM 4CM DE ESPESSUR A MEDIA,DE ARGAMASSA DE CIMENTO E AREIA GROSSA,NO TRACO 1:4; B) CAMADA DE GRANITINA,COM 3CM DE ESPESSURA,FEITA COM GRANIL HA Nº1 PRETA E CIMENTO,SUPERFICIE ESTUCADA APOS A FUNDICAO,S EM POLIMENT" xr:uid="{00000000-0004-0000-0F00-000009000000}"/>
    <hyperlink ref="A4" location="'10.2.4'!A1" display="Pisos (Área)" xr:uid="{00000000-0004-0000-0F00-00000A000000}"/>
    <hyperlink ref="B4" location="'10.2.4'!A1" display="Pisos (Área)" xr:uid="{00000000-0004-0000-0F00-00000B000000}"/>
    <hyperlink ref="C4" location="'10.2.4'!A1" display="Pisos (Área)" xr:uid="{00000000-0004-0000-0F00-00000C000000}"/>
    <hyperlink ref="D4" location="'10.2.4'!A1" display="Pisos (Área)" xr:uid="{00000000-0004-0000-0F00-00000D000000}"/>
    <hyperlink ref="E4" location="'10.2.4'!A1" display="Pisos (Área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32</v>
      </c>
      <c r="B1" s="20" t="s">
        <v>32</v>
      </c>
      <c r="C1" s="20" t="s">
        <v>32</v>
      </c>
      <c r="D1" s="20" t="s">
        <v>32</v>
      </c>
      <c r="E1" s="20" t="s">
        <v>32</v>
      </c>
    </row>
    <row r="2" spans="1:5">
      <c r="A2" s="20" t="s">
        <v>32</v>
      </c>
      <c r="B2" s="20" t="s">
        <v>32</v>
      </c>
      <c r="C2" s="20" t="s">
        <v>32</v>
      </c>
      <c r="D2" s="20" t="s">
        <v>32</v>
      </c>
      <c r="E2" s="20" t="s">
        <v>32</v>
      </c>
    </row>
    <row r="4" spans="1:5">
      <c r="A4" s="15" t="s">
        <v>74</v>
      </c>
      <c r="B4" s="15" t="s">
        <v>74</v>
      </c>
      <c r="C4" s="15" t="s">
        <v>74</v>
      </c>
      <c r="D4" s="15" t="s">
        <v>74</v>
      </c>
      <c r="E4" s="15" t="s">
        <v>74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86</v>
      </c>
      <c r="D7" s="8" t="s">
        <v>510</v>
      </c>
      <c r="E7" s="8">
        <v>29.861555202532756</v>
      </c>
    </row>
    <row r="8" spans="1:5" ht="24.75">
      <c r="A8" s="8" t="s">
        <v>106</v>
      </c>
      <c r="B8" s="8" t="s">
        <v>67</v>
      </c>
      <c r="C8" s="8" t="s">
        <v>86</v>
      </c>
      <c r="D8" s="8" t="s">
        <v>511</v>
      </c>
      <c r="E8" s="8">
        <v>839.80491824904391</v>
      </c>
    </row>
    <row r="9" spans="1:5">
      <c r="A9" s="1" t="s">
        <v>60</v>
      </c>
      <c r="B9" s="1" t="s">
        <v>60</v>
      </c>
      <c r="C9" s="1">
        <f>SUBTOTAL(103,Elements10_2_51[Elemento])</f>
        <v>2</v>
      </c>
      <c r="D9" s="1" t="s">
        <v>60</v>
      </c>
      <c r="E9" s="1">
        <f>SUBTOTAL(109,Elements10_2_51[Totais:])</f>
        <v>869.66647345157662</v>
      </c>
    </row>
  </sheetData>
  <mergeCells count="3">
    <mergeCell ref="A1:E2"/>
    <mergeCell ref="A4:E4"/>
    <mergeCell ref="A5:E5"/>
  </mergeCells>
  <hyperlinks>
    <hyperlink ref="A1" location="'10.2.5'!A1" display="PAVIMENTACAO INTERTRAVADA DE LAJOTAS DE CONCRETO,PRE-FABRICA DAS,COR NATURAL,COM ESPESSURA DE 6CM,RESISTENCIA A COMPRESSA O DE 35MPA,CONFORME ABNT NBR 15953,EXCLUSIVE O PREPARO DO SU BLEITO E BASE" xr:uid="{00000000-0004-0000-1000-000000000000}"/>
    <hyperlink ref="B1" location="'10.2.5'!A1" display="PAVIMENTACAO INTERTRAVADA DE LAJOTAS DE CONCRETO,PRE-FABRICA DAS,COR NATURAL,COM ESPESSURA DE 6CM,RESISTENCIA A COMPRESSA O DE 35MPA,CONFORME ABNT NBR 15953,EXCLUSIVE O PREPARO DO SU BLEITO E BASE" xr:uid="{00000000-0004-0000-1000-000001000000}"/>
    <hyperlink ref="C1" location="'10.2.5'!A1" display="PAVIMENTACAO INTERTRAVADA DE LAJOTAS DE CONCRETO,PRE-FABRICA DAS,COR NATURAL,COM ESPESSURA DE 6CM,RESISTENCIA A COMPRESSA O DE 35MPA,CONFORME ABNT NBR 15953,EXCLUSIVE O PREPARO DO SU BLEITO E BASE" xr:uid="{00000000-0004-0000-1000-000002000000}"/>
    <hyperlink ref="D1" location="'10.2.5'!A1" display="PAVIMENTACAO INTERTRAVADA DE LAJOTAS DE CONCRETO,PRE-FABRICA DAS,COR NATURAL,COM ESPESSURA DE 6CM,RESISTENCIA A COMPRESSA O DE 35MPA,CONFORME ABNT NBR 15953,EXCLUSIVE O PREPARO DO SU BLEITO E BASE" xr:uid="{00000000-0004-0000-1000-000003000000}"/>
    <hyperlink ref="E1" location="'10.2.5'!A1" display="PAVIMENTACAO INTERTRAVADA DE LAJOTAS DE CONCRETO,PRE-FABRICA DAS,COR NATURAL,COM ESPESSURA DE 6CM,RESISTENCIA A COMPRESSA O DE 35MPA,CONFORME ABNT NBR 15953,EXCLUSIVE O PREPARO DO SU BLEITO E BASE" xr:uid="{00000000-0004-0000-1000-000004000000}"/>
    <hyperlink ref="A2" location="'10.2.5'!A1" display="PAVIMENTACAO INTERTRAVADA DE LAJOTAS DE CONCRETO,PRE-FABRICA DAS,COR NATURAL,COM ESPESSURA DE 6CM,RESISTENCIA A COMPRESSA O DE 35MPA,CONFORME ABNT NBR 15953,EXCLUSIVE O PREPARO DO SU BLEITO E BASE" xr:uid="{00000000-0004-0000-1000-000005000000}"/>
    <hyperlink ref="B2" location="'10.2.5'!A1" display="PAVIMENTACAO INTERTRAVADA DE LAJOTAS DE CONCRETO,PRE-FABRICA DAS,COR NATURAL,COM ESPESSURA DE 6CM,RESISTENCIA A COMPRESSA O DE 35MPA,CONFORME ABNT NBR 15953,EXCLUSIVE O PREPARO DO SU BLEITO E BASE" xr:uid="{00000000-0004-0000-1000-000006000000}"/>
    <hyperlink ref="C2" location="'10.2.5'!A1" display="PAVIMENTACAO INTERTRAVADA DE LAJOTAS DE CONCRETO,PRE-FABRICA DAS,COR NATURAL,COM ESPESSURA DE 6CM,RESISTENCIA A COMPRESSA O DE 35MPA,CONFORME ABNT NBR 15953,EXCLUSIVE O PREPARO DO SU BLEITO E BASE" xr:uid="{00000000-0004-0000-1000-000007000000}"/>
    <hyperlink ref="D2" location="'10.2.5'!A1" display="PAVIMENTACAO INTERTRAVADA DE LAJOTAS DE CONCRETO,PRE-FABRICA DAS,COR NATURAL,COM ESPESSURA DE 6CM,RESISTENCIA A COMPRESSA O DE 35MPA,CONFORME ABNT NBR 15953,EXCLUSIVE O PREPARO DO SU BLEITO E BASE" xr:uid="{00000000-0004-0000-1000-000008000000}"/>
    <hyperlink ref="E2" location="'10.2.5'!A1" display="PAVIMENTACAO INTERTRAVADA DE LAJOTAS DE CONCRETO,PRE-FABRICA DAS,COR NATURAL,COM ESPESSURA DE 6CM,RESISTENCIA A COMPRESSA O DE 35MPA,CONFORME ABNT NBR 15953,EXCLUSIVE O PREPARO DO SU BLEITO E BASE" xr:uid="{00000000-0004-0000-1000-000009000000}"/>
    <hyperlink ref="A4" location="'10.2.5'!A1" display="Pisos (Área)" xr:uid="{00000000-0004-0000-1000-00000A000000}"/>
    <hyperlink ref="B4" location="'10.2.5'!A1" display="Pisos (Área)" xr:uid="{00000000-0004-0000-1000-00000B000000}"/>
    <hyperlink ref="C4" location="'10.2.5'!A1" display="Pisos (Área)" xr:uid="{00000000-0004-0000-1000-00000C000000}"/>
    <hyperlink ref="D4" location="'10.2.5'!A1" display="Pisos (Área)" xr:uid="{00000000-0004-0000-1000-00000D000000}"/>
    <hyperlink ref="E4" location="'10.2.5'!A1" display="Pisos (Área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2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36</v>
      </c>
      <c r="B1" s="20" t="s">
        <v>36</v>
      </c>
      <c r="C1" s="20" t="s">
        <v>36</v>
      </c>
      <c r="D1" s="20" t="s">
        <v>36</v>
      </c>
      <c r="E1" s="20" t="s">
        <v>36</v>
      </c>
    </row>
    <row r="2" spans="1:5">
      <c r="A2" s="20" t="s">
        <v>36</v>
      </c>
      <c r="B2" s="20" t="s">
        <v>36</v>
      </c>
      <c r="C2" s="20" t="s">
        <v>36</v>
      </c>
      <c r="D2" s="20" t="s">
        <v>36</v>
      </c>
      <c r="E2" s="20" t="s">
        <v>36</v>
      </c>
    </row>
    <row r="4" spans="1:5">
      <c r="A4" s="15" t="s">
        <v>74</v>
      </c>
      <c r="B4" s="15" t="s">
        <v>74</v>
      </c>
      <c r="C4" s="15" t="s">
        <v>74</v>
      </c>
      <c r="D4" s="15" t="s">
        <v>74</v>
      </c>
      <c r="E4" s="15" t="s">
        <v>74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87</v>
      </c>
      <c r="D7" s="8" t="s">
        <v>512</v>
      </c>
      <c r="E7" s="8">
        <v>4.306799859490603</v>
      </c>
    </row>
    <row r="8" spans="1:5" ht="24.75">
      <c r="A8" s="8" t="s">
        <v>106</v>
      </c>
      <c r="B8" s="8" t="s">
        <v>67</v>
      </c>
      <c r="C8" s="8" t="s">
        <v>87</v>
      </c>
      <c r="D8" s="8" t="s">
        <v>513</v>
      </c>
      <c r="E8" s="8">
        <v>3.9515966514811813</v>
      </c>
    </row>
    <row r="9" spans="1:5" ht="24.75">
      <c r="A9" s="8" t="s">
        <v>106</v>
      </c>
      <c r="B9" s="8" t="s">
        <v>67</v>
      </c>
      <c r="C9" s="8" t="s">
        <v>87</v>
      </c>
      <c r="D9" s="8" t="s">
        <v>514</v>
      </c>
      <c r="E9" s="8">
        <v>4.9999992850315405</v>
      </c>
    </row>
    <row r="10" spans="1:5" ht="24.75">
      <c r="A10" s="8" t="s">
        <v>106</v>
      </c>
      <c r="B10" s="8" t="s">
        <v>67</v>
      </c>
      <c r="C10" s="8" t="s">
        <v>87</v>
      </c>
      <c r="D10" s="8" t="s">
        <v>515</v>
      </c>
      <c r="E10" s="8">
        <v>4.999999034692082</v>
      </c>
    </row>
    <row r="11" spans="1:5" ht="24.75">
      <c r="A11" s="8" t="s">
        <v>106</v>
      </c>
      <c r="B11" s="8" t="s">
        <v>67</v>
      </c>
      <c r="C11" s="8" t="s">
        <v>87</v>
      </c>
      <c r="D11" s="8" t="s">
        <v>516</v>
      </c>
      <c r="E11" s="8">
        <v>4.9999990466130173</v>
      </c>
    </row>
    <row r="12" spans="1:5" ht="24.75">
      <c r="A12" s="8" t="s">
        <v>106</v>
      </c>
      <c r="B12" s="8" t="s">
        <v>67</v>
      </c>
      <c r="C12" s="8" t="s">
        <v>87</v>
      </c>
      <c r="D12" s="8" t="s">
        <v>517</v>
      </c>
      <c r="E12" s="8">
        <v>4.9999990466130075</v>
      </c>
    </row>
    <row r="13" spans="1:5" ht="24.75">
      <c r="A13" s="8" t="s">
        <v>106</v>
      </c>
      <c r="B13" s="8" t="s">
        <v>67</v>
      </c>
      <c r="C13" s="8" t="s">
        <v>87</v>
      </c>
      <c r="D13" s="8" t="s">
        <v>518</v>
      </c>
      <c r="E13" s="8">
        <v>4.999998907138111</v>
      </c>
    </row>
    <row r="14" spans="1:5" ht="24.75">
      <c r="A14" s="8" t="s">
        <v>106</v>
      </c>
      <c r="B14" s="8" t="s">
        <v>67</v>
      </c>
      <c r="C14" s="8" t="s">
        <v>87</v>
      </c>
      <c r="D14" s="8" t="s">
        <v>519</v>
      </c>
      <c r="E14" s="8">
        <v>3.9512599877567038</v>
      </c>
    </row>
    <row r="15" spans="1:5" ht="24.75">
      <c r="A15" s="8" t="s">
        <v>106</v>
      </c>
      <c r="B15" s="8" t="s">
        <v>67</v>
      </c>
      <c r="C15" s="8" t="s">
        <v>87</v>
      </c>
      <c r="D15" s="8" t="s">
        <v>520</v>
      </c>
      <c r="E15" s="8">
        <v>4.9999991360199321</v>
      </c>
    </row>
    <row r="16" spans="1:5" ht="24.75">
      <c r="A16" s="8" t="s">
        <v>106</v>
      </c>
      <c r="B16" s="8" t="s">
        <v>67</v>
      </c>
      <c r="C16" s="8" t="s">
        <v>87</v>
      </c>
      <c r="D16" s="8" t="s">
        <v>521</v>
      </c>
      <c r="E16" s="8">
        <v>4.9999992850315422</v>
      </c>
    </row>
    <row r="17" spans="1:5" ht="24.75">
      <c r="A17" s="8" t="s">
        <v>106</v>
      </c>
      <c r="B17" s="8" t="s">
        <v>67</v>
      </c>
      <c r="C17" s="8" t="s">
        <v>87</v>
      </c>
      <c r="D17" s="8" t="s">
        <v>522</v>
      </c>
      <c r="E17" s="8">
        <v>4.9999992850315547</v>
      </c>
    </row>
    <row r="18" spans="1:5" ht="24.75">
      <c r="A18" s="8" t="s">
        <v>106</v>
      </c>
      <c r="B18" s="8" t="s">
        <v>67</v>
      </c>
      <c r="C18" s="8" t="s">
        <v>87</v>
      </c>
      <c r="D18" s="8" t="s">
        <v>523</v>
      </c>
      <c r="E18" s="8">
        <v>12.456396141981287</v>
      </c>
    </row>
    <row r="19" spans="1:5" ht="24.75">
      <c r="A19" s="8" t="s">
        <v>106</v>
      </c>
      <c r="B19" s="8" t="s">
        <v>67</v>
      </c>
      <c r="C19" s="8" t="s">
        <v>87</v>
      </c>
      <c r="D19" s="8" t="s">
        <v>524</v>
      </c>
      <c r="E19" s="8">
        <v>4.9999988976013823</v>
      </c>
    </row>
    <row r="20" spans="1:5" ht="24.75">
      <c r="A20" s="8" t="s">
        <v>106</v>
      </c>
      <c r="B20" s="8" t="s">
        <v>67</v>
      </c>
      <c r="C20" s="8" t="s">
        <v>87</v>
      </c>
      <c r="D20" s="8" t="s">
        <v>525</v>
      </c>
      <c r="E20" s="8">
        <v>7.7330020488886158</v>
      </c>
    </row>
    <row r="21" spans="1:5" ht="24.75">
      <c r="A21" s="8" t="s">
        <v>106</v>
      </c>
      <c r="B21" s="8" t="s">
        <v>67</v>
      </c>
      <c r="C21" s="8" t="s">
        <v>87</v>
      </c>
      <c r="D21" s="8" t="s">
        <v>526</v>
      </c>
      <c r="E21" s="8">
        <v>4.9999990466130093</v>
      </c>
    </row>
    <row r="22" spans="1:5" ht="24.75">
      <c r="A22" s="8" t="s">
        <v>106</v>
      </c>
      <c r="B22" s="8" t="s">
        <v>67</v>
      </c>
      <c r="C22" s="8" t="s">
        <v>87</v>
      </c>
      <c r="D22" s="8" t="s">
        <v>527</v>
      </c>
      <c r="E22" s="8">
        <v>1.0180035858071939</v>
      </c>
    </row>
    <row r="23" spans="1:5" ht="24.75">
      <c r="A23" s="8" t="s">
        <v>106</v>
      </c>
      <c r="B23" s="8" t="s">
        <v>67</v>
      </c>
      <c r="C23" s="8" t="s">
        <v>87</v>
      </c>
      <c r="D23" s="8" t="s">
        <v>528</v>
      </c>
      <c r="E23" s="8">
        <v>1.0563632347341403</v>
      </c>
    </row>
    <row r="24" spans="1:5" ht="24.75">
      <c r="A24" s="8" t="s">
        <v>106</v>
      </c>
      <c r="B24" s="8" t="s">
        <v>67</v>
      </c>
      <c r="C24" s="8" t="s">
        <v>87</v>
      </c>
      <c r="D24" s="8" t="s">
        <v>529</v>
      </c>
      <c r="E24" s="8">
        <v>1.0888213398503586</v>
      </c>
    </row>
    <row r="25" spans="1:5" ht="24.75">
      <c r="A25" s="8" t="s">
        <v>106</v>
      </c>
      <c r="B25" s="8" t="s">
        <v>67</v>
      </c>
      <c r="C25" s="8" t="s">
        <v>87</v>
      </c>
      <c r="D25" s="8" t="s">
        <v>530</v>
      </c>
      <c r="E25" s="8">
        <v>1.0180036705682498</v>
      </c>
    </row>
    <row r="26" spans="1:5" ht="24.75">
      <c r="A26" s="8" t="s">
        <v>106</v>
      </c>
      <c r="B26" s="8" t="s">
        <v>67</v>
      </c>
      <c r="C26" s="8" t="s">
        <v>87</v>
      </c>
      <c r="D26" s="8" t="s">
        <v>531</v>
      </c>
      <c r="E26" s="8">
        <v>8.5058146220894422</v>
      </c>
    </row>
    <row r="27" spans="1:5" ht="24.75">
      <c r="A27" s="8" t="s">
        <v>106</v>
      </c>
      <c r="B27" s="8" t="s">
        <v>67</v>
      </c>
      <c r="C27" s="8" t="s">
        <v>87</v>
      </c>
      <c r="D27" s="8" t="s">
        <v>532</v>
      </c>
      <c r="E27" s="8">
        <v>8.4946138321588069</v>
      </c>
    </row>
    <row r="28" spans="1:5" ht="24.75">
      <c r="A28" s="8" t="s">
        <v>106</v>
      </c>
      <c r="B28" s="8" t="s">
        <v>67</v>
      </c>
      <c r="C28" s="8" t="s">
        <v>87</v>
      </c>
      <c r="D28" s="8" t="s">
        <v>533</v>
      </c>
      <c r="E28" s="8">
        <v>4.7963708617586853</v>
      </c>
    </row>
    <row r="29" spans="1:5">
      <c r="A29" s="1" t="s">
        <v>60</v>
      </c>
      <c r="B29" s="1" t="s">
        <v>60</v>
      </c>
      <c r="C29" s="1">
        <f>SUBTOTAL(103,Elements10_2_61[Elemento])</f>
        <v>22</v>
      </c>
      <c r="D29" s="1" t="s">
        <v>60</v>
      </c>
      <c r="E29" s="1">
        <f>SUBTOTAL(109,Elements10_2_61[Totais:])</f>
        <v>108.37703680695046</v>
      </c>
    </row>
  </sheetData>
  <mergeCells count="3">
    <mergeCell ref="A1:E2"/>
    <mergeCell ref="A4:E4"/>
    <mergeCell ref="A5:E5"/>
  </mergeCells>
  <hyperlinks>
    <hyperlink ref="A1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0000000}"/>
    <hyperlink ref="B1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1000000}"/>
    <hyperlink ref="C1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2000000}"/>
    <hyperlink ref="D1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3000000}"/>
    <hyperlink ref="E1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4000000}"/>
    <hyperlink ref="A2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5000000}"/>
    <hyperlink ref="B2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6000000}"/>
    <hyperlink ref="C2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7000000}"/>
    <hyperlink ref="D2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8000000}"/>
    <hyperlink ref="E2" location="'10.2.6'!A1" display="REVESTIMENTO DE PISO CERAMICO EM PORCELANATO,ACABAMENTO DA B ORDA RETIFICADO,NO FORMATO (60X60)CM,PARA USO EM AREAS COMER CIAIS COM TRAFEGO INTENSO,CONFORME ABNT NBR ISO 13006,ASSENT E EM SUPERFICIE NIVELADA COM ARGAMASSA COLANTE E REJUNTAMENT O PRONTO" xr:uid="{00000000-0004-0000-1100-000009000000}"/>
    <hyperlink ref="A4" location="'10.2.6'!A1" display="Pisos (Área)" xr:uid="{00000000-0004-0000-1100-00000A000000}"/>
    <hyperlink ref="B4" location="'10.2.6'!A1" display="Pisos (Área)" xr:uid="{00000000-0004-0000-1100-00000B000000}"/>
    <hyperlink ref="C4" location="'10.2.6'!A1" display="Pisos (Área)" xr:uid="{00000000-0004-0000-1100-00000C000000}"/>
    <hyperlink ref="D4" location="'10.2.6'!A1" display="Pisos (Área)" xr:uid="{00000000-0004-0000-1100-00000D000000}"/>
    <hyperlink ref="E4" location="'10.2.6'!A1" display="Pisos (Áre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40</v>
      </c>
      <c r="B1" s="20" t="s">
        <v>40</v>
      </c>
      <c r="C1" s="20" t="s">
        <v>40</v>
      </c>
      <c r="D1" s="20" t="s">
        <v>40</v>
      </c>
      <c r="E1" s="20" t="s">
        <v>40</v>
      </c>
    </row>
    <row r="2" spans="1:5">
      <c r="A2" s="20" t="s">
        <v>40</v>
      </c>
      <c r="B2" s="20" t="s">
        <v>40</v>
      </c>
      <c r="C2" s="20" t="s">
        <v>40</v>
      </c>
      <c r="D2" s="20" t="s">
        <v>40</v>
      </c>
      <c r="E2" s="20" t="s">
        <v>40</v>
      </c>
    </row>
    <row r="4" spans="1:5">
      <c r="A4" s="15" t="s">
        <v>89</v>
      </c>
      <c r="B4" s="15" t="s">
        <v>89</v>
      </c>
      <c r="C4" s="15" t="s">
        <v>89</v>
      </c>
      <c r="D4" s="15" t="s">
        <v>89</v>
      </c>
      <c r="E4" s="15" t="s">
        <v>89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92</v>
      </c>
      <c r="D7" s="8" t="s">
        <v>534</v>
      </c>
      <c r="E7" s="8">
        <v>1</v>
      </c>
    </row>
    <row r="8" spans="1:5">
      <c r="A8" s="1" t="s">
        <v>60</v>
      </c>
      <c r="B8" s="1" t="s">
        <v>60</v>
      </c>
      <c r="C8" s="1">
        <f>SUBTOTAL(103,Elements10_2_71[Elemento])</f>
        <v>1</v>
      </c>
      <c r="D8" s="1" t="s">
        <v>60</v>
      </c>
      <c r="E8" s="1">
        <f>SUBTOTAL(109,Elements10_2_71[Totais:])</f>
        <v>1</v>
      </c>
    </row>
  </sheetData>
  <mergeCells count="3">
    <mergeCell ref="A1:E2"/>
    <mergeCell ref="A4:E4"/>
    <mergeCell ref="A5:E5"/>
  </mergeCells>
  <hyperlinks>
    <hyperlink ref="A1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0000000}"/>
    <hyperlink ref="B1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1000000}"/>
    <hyperlink ref="C1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2000000}"/>
    <hyperlink ref="D1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3000000}"/>
    <hyperlink ref="E1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4000000}"/>
    <hyperlink ref="A2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5000000}"/>
    <hyperlink ref="B2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6000000}"/>
    <hyperlink ref="C2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7000000}"/>
    <hyperlink ref="D2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8000000}"/>
    <hyperlink ref="E2" location="'10.2.7'!A1" display="MAPA TATIL EM ACRILICO,COM TEXTOS,SIMBOLOS E BRAILLE EM RELEVO,MEDINDO APROXIMADAMENTE (54X39)CM,PARA SINALIZACAO E LOCALIZACAO DE AMBIENTES,CONFORME ABNT NBR 9050,EXCLUSIVE PEDESTAL.FORNECIMENTO E COLOCACAO" xr:uid="{00000000-0004-0000-1200-000009000000}"/>
    <hyperlink ref="A4" location="'10.2.7'!A1" display="Fundações estruturais (a)" xr:uid="{00000000-0004-0000-1200-00000A000000}"/>
    <hyperlink ref="B4" location="'10.2.7'!A1" display="Fundações estruturais (a)" xr:uid="{00000000-0004-0000-1200-00000B000000}"/>
    <hyperlink ref="C4" location="'10.2.7'!A1" display="Fundações estruturais (a)" xr:uid="{00000000-0004-0000-1200-00000C000000}"/>
    <hyperlink ref="D4" location="'10.2.7'!A1" display="Fundações estruturais (a)" xr:uid="{00000000-0004-0000-1200-00000D000000}"/>
    <hyperlink ref="E4" location="'10.2.7'!A1" display="Fundações estruturais (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E1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3">
        <v>248667.03</v>
      </c>
    </row>
  </sheetData>
  <hyperlinks>
    <hyperlink ref="A2" location="'Orçamento'!A1" display="10.2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33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45</v>
      </c>
      <c r="B1" s="20" t="s">
        <v>45</v>
      </c>
      <c r="C1" s="20" t="s">
        <v>45</v>
      </c>
      <c r="D1" s="20" t="s">
        <v>45</v>
      </c>
      <c r="E1" s="20" t="s">
        <v>45</v>
      </c>
    </row>
    <row r="2" spans="1:5">
      <c r="A2" s="20" t="s">
        <v>45</v>
      </c>
      <c r="B2" s="20" t="s">
        <v>45</v>
      </c>
      <c r="C2" s="20" t="s">
        <v>45</v>
      </c>
      <c r="D2" s="20" t="s">
        <v>45</v>
      </c>
      <c r="E2" s="20" t="s">
        <v>45</v>
      </c>
    </row>
    <row r="4" spans="1:5">
      <c r="A4" s="15" t="s">
        <v>67</v>
      </c>
      <c r="B4" s="15" t="s">
        <v>67</v>
      </c>
      <c r="C4" s="15" t="s">
        <v>67</v>
      </c>
      <c r="D4" s="15" t="s">
        <v>67</v>
      </c>
      <c r="E4" s="15" t="s">
        <v>67</v>
      </c>
    </row>
    <row r="5" spans="1:5">
      <c r="A5" s="21" t="s">
        <v>63</v>
      </c>
      <c r="B5" s="21" t="s">
        <v>63</v>
      </c>
      <c r="C5" s="21" t="s">
        <v>63</v>
      </c>
      <c r="D5" s="21" t="s">
        <v>63</v>
      </c>
      <c r="E5" s="21" t="s">
        <v>63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93</v>
      </c>
      <c r="D7" s="8" t="s">
        <v>535</v>
      </c>
      <c r="E7" s="8">
        <v>6.2500000271377296E-2</v>
      </c>
    </row>
    <row r="8" spans="1:5" ht="24.75">
      <c r="A8" s="8" t="s">
        <v>106</v>
      </c>
      <c r="B8" s="8" t="s">
        <v>67</v>
      </c>
      <c r="C8" s="8" t="s">
        <v>93</v>
      </c>
      <c r="D8" s="8" t="s">
        <v>536</v>
      </c>
      <c r="E8" s="8">
        <v>6.2500000271377296E-2</v>
      </c>
    </row>
    <row r="9" spans="1:5" ht="24.75">
      <c r="A9" s="8" t="s">
        <v>106</v>
      </c>
      <c r="B9" s="8" t="s">
        <v>67</v>
      </c>
      <c r="C9" s="8" t="s">
        <v>93</v>
      </c>
      <c r="D9" s="8" t="s">
        <v>537</v>
      </c>
      <c r="E9" s="8">
        <v>6.2500000271377296E-2</v>
      </c>
    </row>
    <row r="10" spans="1:5" ht="24.75">
      <c r="A10" s="8" t="s">
        <v>106</v>
      </c>
      <c r="B10" s="8" t="s">
        <v>67</v>
      </c>
      <c r="C10" s="8" t="s">
        <v>93</v>
      </c>
      <c r="D10" s="8" t="s">
        <v>538</v>
      </c>
      <c r="E10" s="8">
        <v>6.2500000271377296E-2</v>
      </c>
    </row>
    <row r="11" spans="1:5" ht="24.75">
      <c r="A11" s="8" t="s">
        <v>106</v>
      </c>
      <c r="B11" s="8" t="s">
        <v>67</v>
      </c>
      <c r="C11" s="8" t="s">
        <v>93</v>
      </c>
      <c r="D11" s="8" t="s">
        <v>539</v>
      </c>
      <c r="E11" s="8">
        <v>6.2500000271377296E-2</v>
      </c>
    </row>
    <row r="12" spans="1:5" ht="24.75">
      <c r="A12" s="8" t="s">
        <v>106</v>
      </c>
      <c r="B12" s="8" t="s">
        <v>67</v>
      </c>
      <c r="C12" s="8" t="s">
        <v>93</v>
      </c>
      <c r="D12" s="8" t="s">
        <v>540</v>
      </c>
      <c r="E12" s="8">
        <v>6.2500000271377296E-2</v>
      </c>
    </row>
    <row r="13" spans="1:5" ht="24.75">
      <c r="A13" s="8" t="s">
        <v>106</v>
      </c>
      <c r="B13" s="8" t="s">
        <v>67</v>
      </c>
      <c r="C13" s="8" t="s">
        <v>93</v>
      </c>
      <c r="D13" s="8" t="s">
        <v>541</v>
      </c>
      <c r="E13" s="8">
        <v>6.2500000271377296E-2</v>
      </c>
    </row>
    <row r="14" spans="1:5" ht="24.75">
      <c r="A14" s="8" t="s">
        <v>106</v>
      </c>
      <c r="B14" s="8" t="s">
        <v>67</v>
      </c>
      <c r="C14" s="8" t="s">
        <v>93</v>
      </c>
      <c r="D14" s="8" t="s">
        <v>542</v>
      </c>
      <c r="E14" s="8">
        <v>6.2500000271377296E-2</v>
      </c>
    </row>
    <row r="15" spans="1:5" ht="24.75">
      <c r="A15" s="8" t="s">
        <v>106</v>
      </c>
      <c r="B15" s="8" t="s">
        <v>67</v>
      </c>
      <c r="C15" s="8" t="s">
        <v>93</v>
      </c>
      <c r="D15" s="8" t="s">
        <v>543</v>
      </c>
      <c r="E15" s="8">
        <v>6.2500000271377296E-2</v>
      </c>
    </row>
    <row r="16" spans="1:5" ht="24.75">
      <c r="A16" s="8" t="s">
        <v>106</v>
      </c>
      <c r="B16" s="8" t="s">
        <v>67</v>
      </c>
      <c r="C16" s="8" t="s">
        <v>93</v>
      </c>
      <c r="D16" s="8" t="s">
        <v>544</v>
      </c>
      <c r="E16" s="8">
        <v>6.2500000271377296E-2</v>
      </c>
    </row>
    <row r="17" spans="1:5" ht="24.75">
      <c r="A17" s="8" t="s">
        <v>106</v>
      </c>
      <c r="B17" s="8" t="s">
        <v>67</v>
      </c>
      <c r="C17" s="8" t="s">
        <v>93</v>
      </c>
      <c r="D17" s="8" t="s">
        <v>545</v>
      </c>
      <c r="E17" s="8">
        <v>6.2500000271377296E-2</v>
      </c>
    </row>
    <row r="18" spans="1:5" ht="24.75">
      <c r="A18" s="8" t="s">
        <v>106</v>
      </c>
      <c r="B18" s="8" t="s">
        <v>67</v>
      </c>
      <c r="C18" s="8" t="s">
        <v>93</v>
      </c>
      <c r="D18" s="8" t="s">
        <v>546</v>
      </c>
      <c r="E18" s="8">
        <v>6.2500000271377296E-2</v>
      </c>
    </row>
    <row r="19" spans="1:5" ht="24.75">
      <c r="A19" s="8" t="s">
        <v>106</v>
      </c>
      <c r="B19" s="8" t="s">
        <v>67</v>
      </c>
      <c r="C19" s="8" t="s">
        <v>93</v>
      </c>
      <c r="D19" s="8" t="s">
        <v>547</v>
      </c>
      <c r="E19" s="8">
        <v>6.2500000271377296E-2</v>
      </c>
    </row>
    <row r="20" spans="1:5" ht="24.75">
      <c r="A20" s="8" t="s">
        <v>106</v>
      </c>
      <c r="B20" s="8" t="s">
        <v>67</v>
      </c>
      <c r="C20" s="8" t="s">
        <v>93</v>
      </c>
      <c r="D20" s="8" t="s">
        <v>548</v>
      </c>
      <c r="E20" s="8">
        <v>6.2500000271377296E-2</v>
      </c>
    </row>
    <row r="21" spans="1:5" ht="24.75">
      <c r="A21" s="8" t="s">
        <v>106</v>
      </c>
      <c r="B21" s="8" t="s">
        <v>67</v>
      </c>
      <c r="C21" s="8" t="s">
        <v>93</v>
      </c>
      <c r="D21" s="8" t="s">
        <v>549</v>
      </c>
      <c r="E21" s="8">
        <v>6.2500000271377296E-2</v>
      </c>
    </row>
    <row r="22" spans="1:5" ht="24.75">
      <c r="A22" s="8" t="s">
        <v>106</v>
      </c>
      <c r="B22" s="8" t="s">
        <v>67</v>
      </c>
      <c r="C22" s="8" t="s">
        <v>93</v>
      </c>
      <c r="D22" s="8" t="s">
        <v>550</v>
      </c>
      <c r="E22" s="8">
        <v>6.2500000271377296E-2</v>
      </c>
    </row>
    <row r="23" spans="1:5" ht="24.75">
      <c r="A23" s="8" t="s">
        <v>106</v>
      </c>
      <c r="B23" s="8" t="s">
        <v>67</v>
      </c>
      <c r="C23" s="8" t="s">
        <v>93</v>
      </c>
      <c r="D23" s="8" t="s">
        <v>551</v>
      </c>
      <c r="E23" s="8">
        <v>6.2500000271377296E-2</v>
      </c>
    </row>
    <row r="24" spans="1:5" ht="24.75">
      <c r="A24" s="8" t="s">
        <v>106</v>
      </c>
      <c r="B24" s="8" t="s">
        <v>67</v>
      </c>
      <c r="C24" s="8" t="s">
        <v>93</v>
      </c>
      <c r="D24" s="8" t="s">
        <v>552</v>
      </c>
      <c r="E24" s="8">
        <v>6.2500000271377296E-2</v>
      </c>
    </row>
    <row r="25" spans="1:5" ht="24.75">
      <c r="A25" s="8" t="s">
        <v>106</v>
      </c>
      <c r="B25" s="8" t="s">
        <v>67</v>
      </c>
      <c r="C25" s="8" t="s">
        <v>93</v>
      </c>
      <c r="D25" s="8" t="s">
        <v>553</v>
      </c>
      <c r="E25" s="8">
        <v>6.2500000271377296E-2</v>
      </c>
    </row>
    <row r="26" spans="1:5" ht="24.75">
      <c r="A26" s="8" t="s">
        <v>106</v>
      </c>
      <c r="B26" s="8" t="s">
        <v>67</v>
      </c>
      <c r="C26" s="8" t="s">
        <v>93</v>
      </c>
      <c r="D26" s="8" t="s">
        <v>554</v>
      </c>
      <c r="E26" s="8">
        <v>6.2500000271377296E-2</v>
      </c>
    </row>
    <row r="27" spans="1:5" ht="24.75">
      <c r="A27" s="8" t="s">
        <v>106</v>
      </c>
      <c r="B27" s="8" t="s">
        <v>67</v>
      </c>
      <c r="C27" s="8" t="s">
        <v>93</v>
      </c>
      <c r="D27" s="8" t="s">
        <v>555</v>
      </c>
      <c r="E27" s="8">
        <v>6.2500000271377296E-2</v>
      </c>
    </row>
    <row r="28" spans="1:5" ht="24.75">
      <c r="A28" s="8" t="s">
        <v>106</v>
      </c>
      <c r="B28" s="8" t="s">
        <v>67</v>
      </c>
      <c r="C28" s="8" t="s">
        <v>93</v>
      </c>
      <c r="D28" s="8" t="s">
        <v>556</v>
      </c>
      <c r="E28" s="8">
        <v>6.2500000271377296E-2</v>
      </c>
    </row>
    <row r="29" spans="1:5" ht="24.75">
      <c r="A29" s="8" t="s">
        <v>106</v>
      </c>
      <c r="B29" s="8" t="s">
        <v>67</v>
      </c>
      <c r="C29" s="8" t="s">
        <v>93</v>
      </c>
      <c r="D29" s="8" t="s">
        <v>557</v>
      </c>
      <c r="E29" s="8">
        <v>6.2500000271377296E-2</v>
      </c>
    </row>
    <row r="30" spans="1:5" ht="24.75">
      <c r="A30" s="8" t="s">
        <v>106</v>
      </c>
      <c r="B30" s="8" t="s">
        <v>67</v>
      </c>
      <c r="C30" s="8" t="s">
        <v>93</v>
      </c>
      <c r="D30" s="8" t="s">
        <v>558</v>
      </c>
      <c r="E30" s="8">
        <v>6.2500000271377296E-2</v>
      </c>
    </row>
    <row r="31" spans="1:5" ht="24.75">
      <c r="A31" s="8" t="s">
        <v>106</v>
      </c>
      <c r="B31" s="8" t="s">
        <v>67</v>
      </c>
      <c r="C31" s="8" t="s">
        <v>93</v>
      </c>
      <c r="D31" s="8" t="s">
        <v>559</v>
      </c>
      <c r="E31" s="8">
        <v>6.2500000271377296E-2</v>
      </c>
    </row>
    <row r="32" spans="1:5" ht="24.75">
      <c r="A32" s="8" t="s">
        <v>106</v>
      </c>
      <c r="B32" s="8" t="s">
        <v>67</v>
      </c>
      <c r="C32" s="8" t="s">
        <v>93</v>
      </c>
      <c r="D32" s="8" t="s">
        <v>560</v>
      </c>
      <c r="E32" s="8">
        <v>6.2500000271377296E-2</v>
      </c>
    </row>
    <row r="33" spans="1:5" ht="24.75">
      <c r="A33" s="8" t="s">
        <v>106</v>
      </c>
      <c r="B33" s="8" t="s">
        <v>67</v>
      </c>
      <c r="C33" s="8" t="s">
        <v>93</v>
      </c>
      <c r="D33" s="8" t="s">
        <v>561</v>
      </c>
      <c r="E33" s="8">
        <v>6.2500000271377296E-2</v>
      </c>
    </row>
    <row r="34" spans="1:5" ht="24.75">
      <c r="A34" s="8" t="s">
        <v>106</v>
      </c>
      <c r="B34" s="8" t="s">
        <v>67</v>
      </c>
      <c r="C34" s="8" t="s">
        <v>93</v>
      </c>
      <c r="D34" s="8" t="s">
        <v>562</v>
      </c>
      <c r="E34" s="8">
        <v>6.2500000271377296E-2</v>
      </c>
    </row>
    <row r="35" spans="1:5" ht="24.75">
      <c r="A35" s="8" t="s">
        <v>106</v>
      </c>
      <c r="B35" s="8" t="s">
        <v>67</v>
      </c>
      <c r="C35" s="8" t="s">
        <v>93</v>
      </c>
      <c r="D35" s="8" t="s">
        <v>563</v>
      </c>
      <c r="E35" s="8">
        <v>6.2500000271377296E-2</v>
      </c>
    </row>
    <row r="36" spans="1:5" ht="24.75">
      <c r="A36" s="8" t="s">
        <v>106</v>
      </c>
      <c r="B36" s="8" t="s">
        <v>67</v>
      </c>
      <c r="C36" s="8" t="s">
        <v>93</v>
      </c>
      <c r="D36" s="8" t="s">
        <v>564</v>
      </c>
      <c r="E36" s="8">
        <v>6.2500000271377296E-2</v>
      </c>
    </row>
    <row r="37" spans="1:5" ht="24.75">
      <c r="A37" s="8" t="s">
        <v>106</v>
      </c>
      <c r="B37" s="8" t="s">
        <v>67</v>
      </c>
      <c r="C37" s="8" t="s">
        <v>93</v>
      </c>
      <c r="D37" s="8" t="s">
        <v>565</v>
      </c>
      <c r="E37" s="8">
        <v>6.2500000271377296E-2</v>
      </c>
    </row>
    <row r="38" spans="1:5" ht="24.75">
      <c r="A38" s="8" t="s">
        <v>106</v>
      </c>
      <c r="B38" s="8" t="s">
        <v>67</v>
      </c>
      <c r="C38" s="8" t="s">
        <v>93</v>
      </c>
      <c r="D38" s="8" t="s">
        <v>566</v>
      </c>
      <c r="E38" s="8">
        <v>6.2500000271377296E-2</v>
      </c>
    </row>
    <row r="39" spans="1:5" ht="24.75">
      <c r="A39" s="8" t="s">
        <v>106</v>
      </c>
      <c r="B39" s="8" t="s">
        <v>67</v>
      </c>
      <c r="C39" s="8" t="s">
        <v>93</v>
      </c>
      <c r="D39" s="8" t="s">
        <v>567</v>
      </c>
      <c r="E39" s="8">
        <v>6.2500000271377296E-2</v>
      </c>
    </row>
    <row r="40" spans="1:5" ht="24.75">
      <c r="A40" s="8" t="s">
        <v>106</v>
      </c>
      <c r="B40" s="8" t="s">
        <v>67</v>
      </c>
      <c r="C40" s="8" t="s">
        <v>93</v>
      </c>
      <c r="D40" s="8" t="s">
        <v>568</v>
      </c>
      <c r="E40" s="8">
        <v>6.2500000271377296E-2</v>
      </c>
    </row>
    <row r="41" spans="1:5" ht="24.75">
      <c r="A41" s="8" t="s">
        <v>106</v>
      </c>
      <c r="B41" s="8" t="s">
        <v>67</v>
      </c>
      <c r="C41" s="8" t="s">
        <v>93</v>
      </c>
      <c r="D41" s="8" t="s">
        <v>569</v>
      </c>
      <c r="E41" s="8">
        <v>6.2500000271377296E-2</v>
      </c>
    </row>
    <row r="42" spans="1:5" ht="24.75">
      <c r="A42" s="8" t="s">
        <v>106</v>
      </c>
      <c r="B42" s="8" t="s">
        <v>67</v>
      </c>
      <c r="C42" s="8" t="s">
        <v>93</v>
      </c>
      <c r="D42" s="8" t="s">
        <v>570</v>
      </c>
      <c r="E42" s="8">
        <v>6.2500000271377296E-2</v>
      </c>
    </row>
    <row r="43" spans="1:5" ht="24.75">
      <c r="A43" s="8" t="s">
        <v>106</v>
      </c>
      <c r="B43" s="8" t="s">
        <v>67</v>
      </c>
      <c r="C43" s="8" t="s">
        <v>93</v>
      </c>
      <c r="D43" s="8" t="s">
        <v>571</v>
      </c>
      <c r="E43" s="8">
        <v>6.2500000271377296E-2</v>
      </c>
    </row>
    <row r="44" spans="1:5" ht="24.75">
      <c r="A44" s="8" t="s">
        <v>106</v>
      </c>
      <c r="B44" s="8" t="s">
        <v>67</v>
      </c>
      <c r="C44" s="8" t="s">
        <v>93</v>
      </c>
      <c r="D44" s="8" t="s">
        <v>572</v>
      </c>
      <c r="E44" s="8">
        <v>6.2500000271377296E-2</v>
      </c>
    </row>
    <row r="45" spans="1:5" ht="24.75">
      <c r="A45" s="8" t="s">
        <v>106</v>
      </c>
      <c r="B45" s="8" t="s">
        <v>67</v>
      </c>
      <c r="C45" s="8" t="s">
        <v>93</v>
      </c>
      <c r="D45" s="8" t="s">
        <v>573</v>
      </c>
      <c r="E45" s="8">
        <v>6.2500000271377296E-2</v>
      </c>
    </row>
    <row r="46" spans="1:5" ht="24.75">
      <c r="A46" s="8" t="s">
        <v>106</v>
      </c>
      <c r="B46" s="8" t="s">
        <v>67</v>
      </c>
      <c r="C46" s="8" t="s">
        <v>93</v>
      </c>
      <c r="D46" s="8" t="s">
        <v>574</v>
      </c>
      <c r="E46" s="8">
        <v>6.2500000271377296E-2</v>
      </c>
    </row>
    <row r="47" spans="1:5" ht="24.75">
      <c r="A47" s="8" t="s">
        <v>106</v>
      </c>
      <c r="B47" s="8" t="s">
        <v>67</v>
      </c>
      <c r="C47" s="8" t="s">
        <v>93</v>
      </c>
      <c r="D47" s="8" t="s">
        <v>575</v>
      </c>
      <c r="E47" s="8">
        <v>6.2500000271377296E-2</v>
      </c>
    </row>
    <row r="48" spans="1:5" ht="24.75">
      <c r="A48" s="8" t="s">
        <v>106</v>
      </c>
      <c r="B48" s="8" t="s">
        <v>67</v>
      </c>
      <c r="C48" s="8" t="s">
        <v>93</v>
      </c>
      <c r="D48" s="8" t="s">
        <v>576</v>
      </c>
      <c r="E48" s="8">
        <v>6.2500000271377296E-2</v>
      </c>
    </row>
    <row r="49" spans="1:5" ht="24.75">
      <c r="A49" s="8" t="s">
        <v>106</v>
      </c>
      <c r="B49" s="8" t="s">
        <v>67</v>
      </c>
      <c r="C49" s="8" t="s">
        <v>93</v>
      </c>
      <c r="D49" s="8" t="s">
        <v>577</v>
      </c>
      <c r="E49" s="8">
        <v>6.2500000271377296E-2</v>
      </c>
    </row>
    <row r="50" spans="1:5" ht="24.75">
      <c r="A50" s="8" t="s">
        <v>106</v>
      </c>
      <c r="B50" s="8" t="s">
        <v>67</v>
      </c>
      <c r="C50" s="8" t="s">
        <v>93</v>
      </c>
      <c r="D50" s="8" t="s">
        <v>578</v>
      </c>
      <c r="E50" s="8">
        <v>6.2500000271377296E-2</v>
      </c>
    </row>
    <row r="51" spans="1:5" ht="24.75">
      <c r="A51" s="8" t="s">
        <v>106</v>
      </c>
      <c r="B51" s="8" t="s">
        <v>67</v>
      </c>
      <c r="C51" s="8" t="s">
        <v>93</v>
      </c>
      <c r="D51" s="8" t="s">
        <v>579</v>
      </c>
      <c r="E51" s="8">
        <v>6.2500000271377296E-2</v>
      </c>
    </row>
    <row r="52" spans="1:5" ht="24.75">
      <c r="A52" s="8" t="s">
        <v>106</v>
      </c>
      <c r="B52" s="8" t="s">
        <v>67</v>
      </c>
      <c r="C52" s="8" t="s">
        <v>93</v>
      </c>
      <c r="D52" s="8" t="s">
        <v>580</v>
      </c>
      <c r="E52" s="8">
        <v>6.2500000271377296E-2</v>
      </c>
    </row>
    <row r="53" spans="1:5" ht="24.75">
      <c r="A53" s="8" t="s">
        <v>106</v>
      </c>
      <c r="B53" s="8" t="s">
        <v>67</v>
      </c>
      <c r="C53" s="8" t="s">
        <v>93</v>
      </c>
      <c r="D53" s="8" t="s">
        <v>581</v>
      </c>
      <c r="E53" s="8">
        <v>6.2500000271377296E-2</v>
      </c>
    </row>
    <row r="54" spans="1:5" ht="24.75">
      <c r="A54" s="8" t="s">
        <v>106</v>
      </c>
      <c r="B54" s="8" t="s">
        <v>67</v>
      </c>
      <c r="C54" s="8" t="s">
        <v>93</v>
      </c>
      <c r="D54" s="8" t="s">
        <v>582</v>
      </c>
      <c r="E54" s="8">
        <v>6.2500000271377296E-2</v>
      </c>
    </row>
    <row r="55" spans="1:5" ht="24.75">
      <c r="A55" s="8" t="s">
        <v>106</v>
      </c>
      <c r="B55" s="8" t="s">
        <v>67</v>
      </c>
      <c r="C55" s="8" t="s">
        <v>93</v>
      </c>
      <c r="D55" s="8" t="s">
        <v>583</v>
      </c>
      <c r="E55" s="8">
        <v>6.2500000271377296E-2</v>
      </c>
    </row>
    <row r="56" spans="1:5" ht="24.75">
      <c r="A56" s="8" t="s">
        <v>106</v>
      </c>
      <c r="B56" s="8" t="s">
        <v>67</v>
      </c>
      <c r="C56" s="8" t="s">
        <v>93</v>
      </c>
      <c r="D56" s="8" t="s">
        <v>584</v>
      </c>
      <c r="E56" s="8">
        <v>6.2500000271377296E-2</v>
      </c>
    </row>
    <row r="57" spans="1:5" ht="24.75">
      <c r="A57" s="8" t="s">
        <v>106</v>
      </c>
      <c r="B57" s="8" t="s">
        <v>67</v>
      </c>
      <c r="C57" s="8" t="s">
        <v>93</v>
      </c>
      <c r="D57" s="8" t="s">
        <v>585</v>
      </c>
      <c r="E57" s="8">
        <v>6.2500000271377296E-2</v>
      </c>
    </row>
    <row r="58" spans="1:5" ht="24.75">
      <c r="A58" s="8" t="s">
        <v>106</v>
      </c>
      <c r="B58" s="8" t="s">
        <v>67</v>
      </c>
      <c r="C58" s="8" t="s">
        <v>93</v>
      </c>
      <c r="D58" s="8" t="s">
        <v>586</v>
      </c>
      <c r="E58" s="8">
        <v>6.2500000271377296E-2</v>
      </c>
    </row>
    <row r="59" spans="1:5" ht="24.75">
      <c r="A59" s="8" t="s">
        <v>106</v>
      </c>
      <c r="B59" s="8" t="s">
        <v>67</v>
      </c>
      <c r="C59" s="8" t="s">
        <v>93</v>
      </c>
      <c r="D59" s="8" t="s">
        <v>587</v>
      </c>
      <c r="E59" s="8">
        <v>6.2500000271377296E-2</v>
      </c>
    </row>
    <row r="60" spans="1:5" ht="24.75">
      <c r="A60" s="8" t="s">
        <v>106</v>
      </c>
      <c r="B60" s="8" t="s">
        <v>67</v>
      </c>
      <c r="C60" s="8" t="s">
        <v>93</v>
      </c>
      <c r="D60" s="8" t="s">
        <v>588</v>
      </c>
      <c r="E60" s="8">
        <v>6.2500000271377296E-2</v>
      </c>
    </row>
    <row r="61" spans="1:5" ht="24.75">
      <c r="A61" s="8" t="s">
        <v>106</v>
      </c>
      <c r="B61" s="8" t="s">
        <v>67</v>
      </c>
      <c r="C61" s="8" t="s">
        <v>93</v>
      </c>
      <c r="D61" s="8" t="s">
        <v>589</v>
      </c>
      <c r="E61" s="8">
        <v>6.2500000271377296E-2</v>
      </c>
    </row>
    <row r="62" spans="1:5" ht="24.75">
      <c r="A62" s="8" t="s">
        <v>106</v>
      </c>
      <c r="B62" s="8" t="s">
        <v>67</v>
      </c>
      <c r="C62" s="8" t="s">
        <v>93</v>
      </c>
      <c r="D62" s="8" t="s">
        <v>590</v>
      </c>
      <c r="E62" s="8">
        <v>6.2500000271377296E-2</v>
      </c>
    </row>
    <row r="63" spans="1:5" ht="24.75">
      <c r="A63" s="8" t="s">
        <v>106</v>
      </c>
      <c r="B63" s="8" t="s">
        <v>67</v>
      </c>
      <c r="C63" s="8" t="s">
        <v>93</v>
      </c>
      <c r="D63" s="8" t="s">
        <v>591</v>
      </c>
      <c r="E63" s="8">
        <v>6.2500000271377296E-2</v>
      </c>
    </row>
    <row r="64" spans="1:5" ht="24.75">
      <c r="A64" s="8" t="s">
        <v>106</v>
      </c>
      <c r="B64" s="8" t="s">
        <v>67</v>
      </c>
      <c r="C64" s="8" t="s">
        <v>93</v>
      </c>
      <c r="D64" s="8" t="s">
        <v>592</v>
      </c>
      <c r="E64" s="8">
        <v>6.2500000271377296E-2</v>
      </c>
    </row>
    <row r="65" spans="1:5" ht="24.75">
      <c r="A65" s="8" t="s">
        <v>106</v>
      </c>
      <c r="B65" s="8" t="s">
        <v>67</v>
      </c>
      <c r="C65" s="8" t="s">
        <v>93</v>
      </c>
      <c r="D65" s="8" t="s">
        <v>593</v>
      </c>
      <c r="E65" s="8">
        <v>6.2500000271377296E-2</v>
      </c>
    </row>
    <row r="66" spans="1:5" ht="24.75">
      <c r="A66" s="8" t="s">
        <v>106</v>
      </c>
      <c r="B66" s="8" t="s">
        <v>67</v>
      </c>
      <c r="C66" s="8" t="s">
        <v>93</v>
      </c>
      <c r="D66" s="8" t="s">
        <v>594</v>
      </c>
      <c r="E66" s="8">
        <v>6.2500000271377296E-2</v>
      </c>
    </row>
    <row r="67" spans="1:5" ht="24.75">
      <c r="A67" s="8" t="s">
        <v>106</v>
      </c>
      <c r="B67" s="8" t="s">
        <v>67</v>
      </c>
      <c r="C67" s="8" t="s">
        <v>93</v>
      </c>
      <c r="D67" s="8" t="s">
        <v>595</v>
      </c>
      <c r="E67" s="8">
        <v>6.2500000271377296E-2</v>
      </c>
    </row>
    <row r="68" spans="1:5" ht="24.75">
      <c r="A68" s="8" t="s">
        <v>106</v>
      </c>
      <c r="B68" s="8" t="s">
        <v>67</v>
      </c>
      <c r="C68" s="8" t="s">
        <v>93</v>
      </c>
      <c r="D68" s="8" t="s">
        <v>596</v>
      </c>
      <c r="E68" s="8">
        <v>6.2500000271377296E-2</v>
      </c>
    </row>
    <row r="69" spans="1:5" ht="24.75">
      <c r="A69" s="8" t="s">
        <v>106</v>
      </c>
      <c r="B69" s="8" t="s">
        <v>67</v>
      </c>
      <c r="C69" s="8" t="s">
        <v>93</v>
      </c>
      <c r="D69" s="8" t="s">
        <v>597</v>
      </c>
      <c r="E69" s="8">
        <v>6.2500000271377296E-2</v>
      </c>
    </row>
    <row r="70" spans="1:5" ht="24.75">
      <c r="A70" s="8" t="s">
        <v>106</v>
      </c>
      <c r="B70" s="8" t="s">
        <v>67</v>
      </c>
      <c r="C70" s="8" t="s">
        <v>93</v>
      </c>
      <c r="D70" s="8" t="s">
        <v>598</v>
      </c>
      <c r="E70" s="8">
        <v>6.2500000271377296E-2</v>
      </c>
    </row>
    <row r="71" spans="1:5" ht="24.75">
      <c r="A71" s="8" t="s">
        <v>106</v>
      </c>
      <c r="B71" s="8" t="s">
        <v>67</v>
      </c>
      <c r="C71" s="8" t="s">
        <v>93</v>
      </c>
      <c r="D71" s="8" t="s">
        <v>599</v>
      </c>
      <c r="E71" s="8">
        <v>6.2500000271377296E-2</v>
      </c>
    </row>
    <row r="72" spans="1:5" ht="24.75">
      <c r="A72" s="8" t="s">
        <v>106</v>
      </c>
      <c r="B72" s="8" t="s">
        <v>67</v>
      </c>
      <c r="C72" s="8" t="s">
        <v>93</v>
      </c>
      <c r="D72" s="8" t="s">
        <v>600</v>
      </c>
      <c r="E72" s="8">
        <v>6.2500000271377296E-2</v>
      </c>
    </row>
    <row r="73" spans="1:5" ht="24.75">
      <c r="A73" s="8" t="s">
        <v>106</v>
      </c>
      <c r="B73" s="8" t="s">
        <v>67</v>
      </c>
      <c r="C73" s="8" t="s">
        <v>93</v>
      </c>
      <c r="D73" s="8" t="s">
        <v>601</v>
      </c>
      <c r="E73" s="8">
        <v>6.2500000271377296E-2</v>
      </c>
    </row>
    <row r="74" spans="1:5" ht="24.75">
      <c r="A74" s="8" t="s">
        <v>106</v>
      </c>
      <c r="B74" s="8" t="s">
        <v>67</v>
      </c>
      <c r="C74" s="8" t="s">
        <v>93</v>
      </c>
      <c r="D74" s="8" t="s">
        <v>602</v>
      </c>
      <c r="E74" s="8">
        <v>6.2500000271377296E-2</v>
      </c>
    </row>
    <row r="75" spans="1:5" ht="24.75">
      <c r="A75" s="8" t="s">
        <v>106</v>
      </c>
      <c r="B75" s="8" t="s">
        <v>67</v>
      </c>
      <c r="C75" s="8" t="s">
        <v>93</v>
      </c>
      <c r="D75" s="8" t="s">
        <v>603</v>
      </c>
      <c r="E75" s="8">
        <v>6.2500000271377296E-2</v>
      </c>
    </row>
    <row r="76" spans="1:5" ht="24.75">
      <c r="A76" s="8" t="s">
        <v>106</v>
      </c>
      <c r="B76" s="8" t="s">
        <v>67</v>
      </c>
      <c r="C76" s="8" t="s">
        <v>93</v>
      </c>
      <c r="D76" s="8" t="s">
        <v>604</v>
      </c>
      <c r="E76" s="8">
        <v>6.2500000271377296E-2</v>
      </c>
    </row>
    <row r="77" spans="1:5" ht="24.75">
      <c r="A77" s="8" t="s">
        <v>106</v>
      </c>
      <c r="B77" s="8" t="s">
        <v>67</v>
      </c>
      <c r="C77" s="8" t="s">
        <v>93</v>
      </c>
      <c r="D77" s="8" t="s">
        <v>605</v>
      </c>
      <c r="E77" s="8">
        <v>6.2500000271377296E-2</v>
      </c>
    </row>
    <row r="78" spans="1:5" ht="24.75">
      <c r="A78" s="8" t="s">
        <v>106</v>
      </c>
      <c r="B78" s="8" t="s">
        <v>67</v>
      </c>
      <c r="C78" s="8" t="s">
        <v>93</v>
      </c>
      <c r="D78" s="8" t="s">
        <v>606</v>
      </c>
      <c r="E78" s="8">
        <v>6.2500000271377296E-2</v>
      </c>
    </row>
    <row r="79" spans="1:5" ht="24.75">
      <c r="A79" s="8" t="s">
        <v>106</v>
      </c>
      <c r="B79" s="8" t="s">
        <v>67</v>
      </c>
      <c r="C79" s="8" t="s">
        <v>93</v>
      </c>
      <c r="D79" s="8" t="s">
        <v>607</v>
      </c>
      <c r="E79" s="8">
        <v>6.2500000271377296E-2</v>
      </c>
    </row>
    <row r="80" spans="1:5" ht="24.75">
      <c r="A80" s="8" t="s">
        <v>106</v>
      </c>
      <c r="B80" s="8" t="s">
        <v>67</v>
      </c>
      <c r="C80" s="8" t="s">
        <v>93</v>
      </c>
      <c r="D80" s="8" t="s">
        <v>608</v>
      </c>
      <c r="E80" s="8">
        <v>6.2500000271377296E-2</v>
      </c>
    </row>
    <row r="81" spans="1:5" ht="24.75">
      <c r="A81" s="8" t="s">
        <v>106</v>
      </c>
      <c r="B81" s="8" t="s">
        <v>67</v>
      </c>
      <c r="C81" s="8" t="s">
        <v>93</v>
      </c>
      <c r="D81" s="8" t="s">
        <v>609</v>
      </c>
      <c r="E81" s="8">
        <v>6.2500000271377296E-2</v>
      </c>
    </row>
    <row r="82" spans="1:5" ht="24.75">
      <c r="A82" s="8" t="s">
        <v>106</v>
      </c>
      <c r="B82" s="8" t="s">
        <v>67</v>
      </c>
      <c r="C82" s="8" t="s">
        <v>93</v>
      </c>
      <c r="D82" s="8" t="s">
        <v>610</v>
      </c>
      <c r="E82" s="8">
        <v>6.2500000271377296E-2</v>
      </c>
    </row>
    <row r="83" spans="1:5" ht="24.75">
      <c r="A83" s="8" t="s">
        <v>106</v>
      </c>
      <c r="B83" s="8" t="s">
        <v>67</v>
      </c>
      <c r="C83" s="8" t="s">
        <v>93</v>
      </c>
      <c r="D83" s="8" t="s">
        <v>611</v>
      </c>
      <c r="E83" s="8">
        <v>6.2500000271377296E-2</v>
      </c>
    </row>
    <row r="84" spans="1:5" ht="24.75">
      <c r="A84" s="8" t="s">
        <v>106</v>
      </c>
      <c r="B84" s="8" t="s">
        <v>67</v>
      </c>
      <c r="C84" s="8" t="s">
        <v>93</v>
      </c>
      <c r="D84" s="8" t="s">
        <v>612</v>
      </c>
      <c r="E84" s="8">
        <v>6.2500000271377296E-2</v>
      </c>
    </row>
    <row r="85" spans="1:5" ht="24.75">
      <c r="A85" s="8" t="s">
        <v>106</v>
      </c>
      <c r="B85" s="8" t="s">
        <v>67</v>
      </c>
      <c r="C85" s="8" t="s">
        <v>93</v>
      </c>
      <c r="D85" s="8" t="s">
        <v>613</v>
      </c>
      <c r="E85" s="8">
        <v>6.2500000271377296E-2</v>
      </c>
    </row>
    <row r="86" spans="1:5" ht="24.75">
      <c r="A86" s="8" t="s">
        <v>106</v>
      </c>
      <c r="B86" s="8" t="s">
        <v>67</v>
      </c>
      <c r="C86" s="8" t="s">
        <v>93</v>
      </c>
      <c r="D86" s="8" t="s">
        <v>614</v>
      </c>
      <c r="E86" s="8">
        <v>6.2500000271377296E-2</v>
      </c>
    </row>
    <row r="87" spans="1:5" ht="24.75">
      <c r="A87" s="8" t="s">
        <v>106</v>
      </c>
      <c r="B87" s="8" t="s">
        <v>67</v>
      </c>
      <c r="C87" s="8" t="s">
        <v>93</v>
      </c>
      <c r="D87" s="8" t="s">
        <v>615</v>
      </c>
      <c r="E87" s="8">
        <v>6.2500000271377296E-2</v>
      </c>
    </row>
    <row r="88" spans="1:5" ht="24.75">
      <c r="A88" s="8" t="s">
        <v>106</v>
      </c>
      <c r="B88" s="8" t="s">
        <v>67</v>
      </c>
      <c r="C88" s="8" t="s">
        <v>93</v>
      </c>
      <c r="D88" s="8" t="s">
        <v>616</v>
      </c>
      <c r="E88" s="8">
        <v>6.2500000271377296E-2</v>
      </c>
    </row>
    <row r="89" spans="1:5" ht="24.75">
      <c r="A89" s="8" t="s">
        <v>106</v>
      </c>
      <c r="B89" s="8" t="s">
        <v>67</v>
      </c>
      <c r="C89" s="8" t="s">
        <v>93</v>
      </c>
      <c r="D89" s="8" t="s">
        <v>617</v>
      </c>
      <c r="E89" s="8">
        <v>6.2500000271377296E-2</v>
      </c>
    </row>
    <row r="90" spans="1:5" ht="24.75">
      <c r="A90" s="8" t="s">
        <v>106</v>
      </c>
      <c r="B90" s="8" t="s">
        <v>67</v>
      </c>
      <c r="C90" s="8" t="s">
        <v>93</v>
      </c>
      <c r="D90" s="8" t="s">
        <v>618</v>
      </c>
      <c r="E90" s="8">
        <v>6.2500000271377296E-2</v>
      </c>
    </row>
    <row r="91" spans="1:5" ht="24.75">
      <c r="A91" s="8" t="s">
        <v>106</v>
      </c>
      <c r="B91" s="8" t="s">
        <v>67</v>
      </c>
      <c r="C91" s="8" t="s">
        <v>93</v>
      </c>
      <c r="D91" s="8" t="s">
        <v>619</v>
      </c>
      <c r="E91" s="8">
        <v>6.2500000271377296E-2</v>
      </c>
    </row>
    <row r="92" spans="1:5" ht="24.75">
      <c r="A92" s="8" t="s">
        <v>106</v>
      </c>
      <c r="B92" s="8" t="s">
        <v>67</v>
      </c>
      <c r="C92" s="8" t="s">
        <v>93</v>
      </c>
      <c r="D92" s="8" t="s">
        <v>620</v>
      </c>
      <c r="E92" s="8">
        <v>6.2500000271377296E-2</v>
      </c>
    </row>
    <row r="93" spans="1:5" ht="24.75">
      <c r="A93" s="8" t="s">
        <v>106</v>
      </c>
      <c r="B93" s="8" t="s">
        <v>67</v>
      </c>
      <c r="C93" s="8" t="s">
        <v>93</v>
      </c>
      <c r="D93" s="8" t="s">
        <v>621</v>
      </c>
      <c r="E93" s="8">
        <v>6.2500000271377296E-2</v>
      </c>
    </row>
    <row r="94" spans="1:5" ht="24.75">
      <c r="A94" s="8" t="s">
        <v>106</v>
      </c>
      <c r="B94" s="8" t="s">
        <v>67</v>
      </c>
      <c r="C94" s="8" t="s">
        <v>93</v>
      </c>
      <c r="D94" s="8" t="s">
        <v>622</v>
      </c>
      <c r="E94" s="8">
        <v>6.2500000271377296E-2</v>
      </c>
    </row>
    <row r="95" spans="1:5" ht="24.75">
      <c r="A95" s="8" t="s">
        <v>106</v>
      </c>
      <c r="B95" s="8" t="s">
        <v>67</v>
      </c>
      <c r="C95" s="8" t="s">
        <v>93</v>
      </c>
      <c r="D95" s="8" t="s">
        <v>623</v>
      </c>
      <c r="E95" s="8">
        <v>6.2500000271377296E-2</v>
      </c>
    </row>
    <row r="96" spans="1:5" ht="24.75">
      <c r="A96" s="8" t="s">
        <v>106</v>
      </c>
      <c r="B96" s="8" t="s">
        <v>67</v>
      </c>
      <c r="C96" s="8" t="s">
        <v>93</v>
      </c>
      <c r="D96" s="8" t="s">
        <v>624</v>
      </c>
      <c r="E96" s="8">
        <v>6.2500000271377296E-2</v>
      </c>
    </row>
    <row r="97" spans="1:5" ht="24.75">
      <c r="A97" s="8" t="s">
        <v>106</v>
      </c>
      <c r="B97" s="8" t="s">
        <v>67</v>
      </c>
      <c r="C97" s="8" t="s">
        <v>93</v>
      </c>
      <c r="D97" s="8" t="s">
        <v>625</v>
      </c>
      <c r="E97" s="8">
        <v>6.2500000271377296E-2</v>
      </c>
    </row>
    <row r="98" spans="1:5" ht="24.75">
      <c r="A98" s="8" t="s">
        <v>106</v>
      </c>
      <c r="B98" s="8" t="s">
        <v>67</v>
      </c>
      <c r="C98" s="8" t="s">
        <v>93</v>
      </c>
      <c r="D98" s="8" t="s">
        <v>626</v>
      </c>
      <c r="E98" s="8">
        <v>6.2500000271377296E-2</v>
      </c>
    </row>
    <row r="99" spans="1:5" ht="24.75">
      <c r="A99" s="8" t="s">
        <v>106</v>
      </c>
      <c r="B99" s="8" t="s">
        <v>67</v>
      </c>
      <c r="C99" s="8" t="s">
        <v>93</v>
      </c>
      <c r="D99" s="8" t="s">
        <v>627</v>
      </c>
      <c r="E99" s="8">
        <v>6.2500000271377296E-2</v>
      </c>
    </row>
    <row r="100" spans="1:5" ht="24.75">
      <c r="A100" s="8" t="s">
        <v>106</v>
      </c>
      <c r="B100" s="8" t="s">
        <v>67</v>
      </c>
      <c r="C100" s="8" t="s">
        <v>93</v>
      </c>
      <c r="D100" s="8" t="s">
        <v>628</v>
      </c>
      <c r="E100" s="8">
        <v>6.2500000271377296E-2</v>
      </c>
    </row>
    <row r="101" spans="1:5" ht="24.75">
      <c r="A101" s="8" t="s">
        <v>106</v>
      </c>
      <c r="B101" s="8" t="s">
        <v>67</v>
      </c>
      <c r="C101" s="8" t="s">
        <v>93</v>
      </c>
      <c r="D101" s="8" t="s">
        <v>629</v>
      </c>
      <c r="E101" s="8">
        <v>6.2500000271377296E-2</v>
      </c>
    </row>
    <row r="102" spans="1:5" ht="24.75">
      <c r="A102" s="8" t="s">
        <v>106</v>
      </c>
      <c r="B102" s="8" t="s">
        <v>67</v>
      </c>
      <c r="C102" s="8" t="s">
        <v>93</v>
      </c>
      <c r="D102" s="8" t="s">
        <v>630</v>
      </c>
      <c r="E102" s="8">
        <v>6.2500000271377296E-2</v>
      </c>
    </row>
    <row r="103" spans="1:5" ht="24.75">
      <c r="A103" s="8" t="s">
        <v>106</v>
      </c>
      <c r="B103" s="8" t="s">
        <v>67</v>
      </c>
      <c r="C103" s="8" t="s">
        <v>93</v>
      </c>
      <c r="D103" s="8" t="s">
        <v>631</v>
      </c>
      <c r="E103" s="8">
        <v>6.2500000271377296E-2</v>
      </c>
    </row>
    <row r="104" spans="1:5" ht="24.75">
      <c r="A104" s="8" t="s">
        <v>106</v>
      </c>
      <c r="B104" s="8" t="s">
        <v>67</v>
      </c>
      <c r="C104" s="8" t="s">
        <v>93</v>
      </c>
      <c r="D104" s="8" t="s">
        <v>632</v>
      </c>
      <c r="E104" s="8">
        <v>6.2500000271377296E-2</v>
      </c>
    </row>
    <row r="105" spans="1:5" ht="24.75">
      <c r="A105" s="8" t="s">
        <v>106</v>
      </c>
      <c r="B105" s="8" t="s">
        <v>67</v>
      </c>
      <c r="C105" s="8" t="s">
        <v>93</v>
      </c>
      <c r="D105" s="8" t="s">
        <v>633</v>
      </c>
      <c r="E105" s="8">
        <v>6.2500000271377296E-2</v>
      </c>
    </row>
    <row r="106" spans="1:5" ht="24.75">
      <c r="A106" s="8" t="s">
        <v>106</v>
      </c>
      <c r="B106" s="8" t="s">
        <v>67</v>
      </c>
      <c r="C106" s="8" t="s">
        <v>93</v>
      </c>
      <c r="D106" s="8" t="s">
        <v>634</v>
      </c>
      <c r="E106" s="8">
        <v>6.2500000271377296E-2</v>
      </c>
    </row>
    <row r="107" spans="1:5" ht="24.75">
      <c r="A107" s="8" t="s">
        <v>106</v>
      </c>
      <c r="B107" s="8" t="s">
        <v>67</v>
      </c>
      <c r="C107" s="8" t="s">
        <v>93</v>
      </c>
      <c r="D107" s="8" t="s">
        <v>635</v>
      </c>
      <c r="E107" s="8">
        <v>6.2500000271377296E-2</v>
      </c>
    </row>
    <row r="108" spans="1:5" ht="24.75">
      <c r="A108" s="8" t="s">
        <v>106</v>
      </c>
      <c r="B108" s="8" t="s">
        <v>67</v>
      </c>
      <c r="C108" s="8" t="s">
        <v>93</v>
      </c>
      <c r="D108" s="8" t="s">
        <v>636</v>
      </c>
      <c r="E108" s="8">
        <v>6.2500000271377296E-2</v>
      </c>
    </row>
    <row r="109" spans="1:5" ht="24.75">
      <c r="A109" s="8" t="s">
        <v>106</v>
      </c>
      <c r="B109" s="8" t="s">
        <v>67</v>
      </c>
      <c r="C109" s="8" t="s">
        <v>93</v>
      </c>
      <c r="D109" s="8" t="s">
        <v>637</v>
      </c>
      <c r="E109" s="8">
        <v>6.2500000271377296E-2</v>
      </c>
    </row>
    <row r="110" spans="1:5" ht="24.75">
      <c r="A110" s="8" t="s">
        <v>106</v>
      </c>
      <c r="B110" s="8" t="s">
        <v>67</v>
      </c>
      <c r="C110" s="8" t="s">
        <v>93</v>
      </c>
      <c r="D110" s="8" t="s">
        <v>638</v>
      </c>
      <c r="E110" s="8">
        <v>6.2500000271377296E-2</v>
      </c>
    </row>
    <row r="111" spans="1:5" ht="24.75">
      <c r="A111" s="8" t="s">
        <v>106</v>
      </c>
      <c r="B111" s="8" t="s">
        <v>67</v>
      </c>
      <c r="C111" s="8" t="s">
        <v>93</v>
      </c>
      <c r="D111" s="8" t="s">
        <v>639</v>
      </c>
      <c r="E111" s="8">
        <v>6.2500000271377296E-2</v>
      </c>
    </row>
    <row r="112" spans="1:5" ht="24.75">
      <c r="A112" s="8" t="s">
        <v>106</v>
      </c>
      <c r="B112" s="8" t="s">
        <v>67</v>
      </c>
      <c r="C112" s="8" t="s">
        <v>93</v>
      </c>
      <c r="D112" s="8" t="s">
        <v>640</v>
      </c>
      <c r="E112" s="8">
        <v>6.2500000271377296E-2</v>
      </c>
    </row>
    <row r="113" spans="1:5" ht="24.75">
      <c r="A113" s="8" t="s">
        <v>106</v>
      </c>
      <c r="B113" s="8" t="s">
        <v>67</v>
      </c>
      <c r="C113" s="8" t="s">
        <v>93</v>
      </c>
      <c r="D113" s="8" t="s">
        <v>641</v>
      </c>
      <c r="E113" s="8">
        <v>6.2500000271377296E-2</v>
      </c>
    </row>
    <row r="114" spans="1:5" ht="24.75">
      <c r="A114" s="8" t="s">
        <v>106</v>
      </c>
      <c r="B114" s="8" t="s">
        <v>67</v>
      </c>
      <c r="C114" s="8" t="s">
        <v>93</v>
      </c>
      <c r="D114" s="8" t="s">
        <v>642</v>
      </c>
      <c r="E114" s="8">
        <v>6.2500000271377296E-2</v>
      </c>
    </row>
    <row r="115" spans="1:5" ht="24.75">
      <c r="A115" s="8" t="s">
        <v>106</v>
      </c>
      <c r="B115" s="8" t="s">
        <v>67</v>
      </c>
      <c r="C115" s="8" t="s">
        <v>93</v>
      </c>
      <c r="D115" s="8" t="s">
        <v>643</v>
      </c>
      <c r="E115" s="8">
        <v>6.2500000271377296E-2</v>
      </c>
    </row>
    <row r="116" spans="1:5" ht="24.75">
      <c r="A116" s="8" t="s">
        <v>106</v>
      </c>
      <c r="B116" s="8" t="s">
        <v>67</v>
      </c>
      <c r="C116" s="8" t="s">
        <v>93</v>
      </c>
      <c r="D116" s="8" t="s">
        <v>644</v>
      </c>
      <c r="E116" s="8">
        <v>6.2500000271377296E-2</v>
      </c>
    </row>
    <row r="117" spans="1:5" ht="24.75">
      <c r="A117" s="8" t="s">
        <v>106</v>
      </c>
      <c r="B117" s="8" t="s">
        <v>67</v>
      </c>
      <c r="C117" s="8" t="s">
        <v>93</v>
      </c>
      <c r="D117" s="8" t="s">
        <v>645</v>
      </c>
      <c r="E117" s="8">
        <v>6.2500000271377296E-2</v>
      </c>
    </row>
    <row r="118" spans="1:5" ht="24.75">
      <c r="A118" s="8" t="s">
        <v>106</v>
      </c>
      <c r="B118" s="8" t="s">
        <v>67</v>
      </c>
      <c r="C118" s="8" t="s">
        <v>93</v>
      </c>
      <c r="D118" s="8" t="s">
        <v>646</v>
      </c>
      <c r="E118" s="8">
        <v>6.2500000271377296E-2</v>
      </c>
    </row>
    <row r="119" spans="1:5" ht="24.75">
      <c r="A119" s="8" t="s">
        <v>106</v>
      </c>
      <c r="B119" s="8" t="s">
        <v>67</v>
      </c>
      <c r="C119" s="8" t="s">
        <v>93</v>
      </c>
      <c r="D119" s="8" t="s">
        <v>647</v>
      </c>
      <c r="E119" s="8">
        <v>6.2500000271377296E-2</v>
      </c>
    </row>
    <row r="120" spans="1:5" ht="24.75">
      <c r="A120" s="8" t="s">
        <v>106</v>
      </c>
      <c r="B120" s="8" t="s">
        <v>67</v>
      </c>
      <c r="C120" s="8" t="s">
        <v>93</v>
      </c>
      <c r="D120" s="8" t="s">
        <v>648</v>
      </c>
      <c r="E120" s="8">
        <v>6.2500000271377296E-2</v>
      </c>
    </row>
    <row r="121" spans="1:5" ht="24.75">
      <c r="A121" s="8" t="s">
        <v>106</v>
      </c>
      <c r="B121" s="8" t="s">
        <v>67</v>
      </c>
      <c r="C121" s="8" t="s">
        <v>93</v>
      </c>
      <c r="D121" s="8" t="s">
        <v>649</v>
      </c>
      <c r="E121" s="8">
        <v>6.2500000271377296E-2</v>
      </c>
    </row>
    <row r="122" spans="1:5" ht="24.75">
      <c r="A122" s="8" t="s">
        <v>106</v>
      </c>
      <c r="B122" s="8" t="s">
        <v>67</v>
      </c>
      <c r="C122" s="8" t="s">
        <v>93</v>
      </c>
      <c r="D122" s="8" t="s">
        <v>650</v>
      </c>
      <c r="E122" s="8">
        <v>6.2500000271377296E-2</v>
      </c>
    </row>
    <row r="123" spans="1:5" ht="24.75">
      <c r="A123" s="8" t="s">
        <v>106</v>
      </c>
      <c r="B123" s="8" t="s">
        <v>67</v>
      </c>
      <c r="C123" s="8" t="s">
        <v>93</v>
      </c>
      <c r="D123" s="8" t="s">
        <v>651</v>
      </c>
      <c r="E123" s="8">
        <v>6.2500000271377296E-2</v>
      </c>
    </row>
    <row r="124" spans="1:5" ht="24.75">
      <c r="A124" s="8" t="s">
        <v>106</v>
      </c>
      <c r="B124" s="8" t="s">
        <v>67</v>
      </c>
      <c r="C124" s="8" t="s">
        <v>93</v>
      </c>
      <c r="D124" s="8" t="s">
        <v>652</v>
      </c>
      <c r="E124" s="8">
        <v>6.2500000271377296E-2</v>
      </c>
    </row>
    <row r="125" spans="1:5" ht="24.75">
      <c r="A125" s="8" t="s">
        <v>106</v>
      </c>
      <c r="B125" s="8" t="s">
        <v>67</v>
      </c>
      <c r="C125" s="8" t="s">
        <v>93</v>
      </c>
      <c r="D125" s="8" t="s">
        <v>653</v>
      </c>
      <c r="E125" s="8">
        <v>6.2500000271377296E-2</v>
      </c>
    </row>
    <row r="126" spans="1:5" ht="24.75">
      <c r="A126" s="8" t="s">
        <v>106</v>
      </c>
      <c r="B126" s="8" t="s">
        <v>67</v>
      </c>
      <c r="C126" s="8" t="s">
        <v>93</v>
      </c>
      <c r="D126" s="8" t="s">
        <v>654</v>
      </c>
      <c r="E126" s="8">
        <v>6.2500000271377296E-2</v>
      </c>
    </row>
    <row r="127" spans="1:5" ht="24.75">
      <c r="A127" s="8" t="s">
        <v>106</v>
      </c>
      <c r="B127" s="8" t="s">
        <v>67</v>
      </c>
      <c r="C127" s="8" t="s">
        <v>93</v>
      </c>
      <c r="D127" s="8" t="s">
        <v>655</v>
      </c>
      <c r="E127" s="8">
        <v>6.2500000271377296E-2</v>
      </c>
    </row>
    <row r="128" spans="1:5" ht="24.75">
      <c r="A128" s="8" t="s">
        <v>106</v>
      </c>
      <c r="B128" s="8" t="s">
        <v>67</v>
      </c>
      <c r="C128" s="8" t="s">
        <v>93</v>
      </c>
      <c r="D128" s="8" t="s">
        <v>656</v>
      </c>
      <c r="E128" s="8">
        <v>6.2500000271377296E-2</v>
      </c>
    </row>
    <row r="129" spans="1:5" ht="24.75">
      <c r="A129" s="8" t="s">
        <v>106</v>
      </c>
      <c r="B129" s="8" t="s">
        <v>67</v>
      </c>
      <c r="C129" s="8" t="s">
        <v>93</v>
      </c>
      <c r="D129" s="8" t="s">
        <v>657</v>
      </c>
      <c r="E129" s="8">
        <v>6.2500000271377296E-2</v>
      </c>
    </row>
    <row r="130" spans="1:5" ht="24.75">
      <c r="A130" s="8" t="s">
        <v>106</v>
      </c>
      <c r="B130" s="8" t="s">
        <v>67</v>
      </c>
      <c r="C130" s="8" t="s">
        <v>93</v>
      </c>
      <c r="D130" s="8" t="s">
        <v>658</v>
      </c>
      <c r="E130" s="8">
        <v>6.2500000271377296E-2</v>
      </c>
    </row>
    <row r="131" spans="1:5" ht="24.75">
      <c r="A131" s="8" t="s">
        <v>106</v>
      </c>
      <c r="B131" s="8" t="s">
        <v>67</v>
      </c>
      <c r="C131" s="8" t="s">
        <v>93</v>
      </c>
      <c r="D131" s="8" t="s">
        <v>659</v>
      </c>
      <c r="E131" s="8">
        <v>6.2500000271377296E-2</v>
      </c>
    </row>
    <row r="132" spans="1:5" ht="24.75">
      <c r="A132" s="8" t="s">
        <v>106</v>
      </c>
      <c r="B132" s="8" t="s">
        <v>67</v>
      </c>
      <c r="C132" s="8" t="s">
        <v>93</v>
      </c>
      <c r="D132" s="8" t="s">
        <v>660</v>
      </c>
      <c r="E132" s="8">
        <v>6.2500000271377296E-2</v>
      </c>
    </row>
    <row r="133" spans="1:5" ht="24.75">
      <c r="A133" s="8" t="s">
        <v>106</v>
      </c>
      <c r="B133" s="8" t="s">
        <v>67</v>
      </c>
      <c r="C133" s="8" t="s">
        <v>93</v>
      </c>
      <c r="D133" s="8" t="s">
        <v>661</v>
      </c>
      <c r="E133" s="8">
        <v>6.2500000271377296E-2</v>
      </c>
    </row>
    <row r="134" spans="1:5" ht="24.75">
      <c r="A134" s="8" t="s">
        <v>106</v>
      </c>
      <c r="B134" s="8" t="s">
        <v>67</v>
      </c>
      <c r="C134" s="8" t="s">
        <v>93</v>
      </c>
      <c r="D134" s="8" t="s">
        <v>662</v>
      </c>
      <c r="E134" s="8">
        <v>6.2500000271377296E-2</v>
      </c>
    </row>
    <row r="135" spans="1:5" ht="24.75">
      <c r="A135" s="8" t="s">
        <v>106</v>
      </c>
      <c r="B135" s="8" t="s">
        <v>67</v>
      </c>
      <c r="C135" s="8" t="s">
        <v>93</v>
      </c>
      <c r="D135" s="8" t="s">
        <v>663</v>
      </c>
      <c r="E135" s="8">
        <v>6.2500000271377296E-2</v>
      </c>
    </row>
    <row r="136" spans="1:5" ht="24.75">
      <c r="A136" s="8" t="s">
        <v>106</v>
      </c>
      <c r="B136" s="8" t="s">
        <v>67</v>
      </c>
      <c r="C136" s="8" t="s">
        <v>93</v>
      </c>
      <c r="D136" s="8" t="s">
        <v>664</v>
      </c>
      <c r="E136" s="8">
        <v>6.2500000271377296E-2</v>
      </c>
    </row>
    <row r="137" spans="1:5" ht="24.75">
      <c r="A137" s="8" t="s">
        <v>106</v>
      </c>
      <c r="B137" s="8" t="s">
        <v>67</v>
      </c>
      <c r="C137" s="8" t="s">
        <v>93</v>
      </c>
      <c r="D137" s="8" t="s">
        <v>665</v>
      </c>
      <c r="E137" s="8">
        <v>6.2500000271377296E-2</v>
      </c>
    </row>
    <row r="138" spans="1:5" ht="24.75">
      <c r="A138" s="8" t="s">
        <v>106</v>
      </c>
      <c r="B138" s="8" t="s">
        <v>67</v>
      </c>
      <c r="C138" s="8" t="s">
        <v>93</v>
      </c>
      <c r="D138" s="8" t="s">
        <v>666</v>
      </c>
      <c r="E138" s="8">
        <v>6.2500000271377296E-2</v>
      </c>
    </row>
    <row r="139" spans="1:5" ht="24.75">
      <c r="A139" s="8" t="s">
        <v>106</v>
      </c>
      <c r="B139" s="8" t="s">
        <v>67</v>
      </c>
      <c r="C139" s="8" t="s">
        <v>93</v>
      </c>
      <c r="D139" s="8" t="s">
        <v>667</v>
      </c>
      <c r="E139" s="8">
        <v>6.2500000271377296E-2</v>
      </c>
    </row>
    <row r="140" spans="1:5" ht="24.75">
      <c r="A140" s="8" t="s">
        <v>106</v>
      </c>
      <c r="B140" s="8" t="s">
        <v>67</v>
      </c>
      <c r="C140" s="8" t="s">
        <v>93</v>
      </c>
      <c r="D140" s="8" t="s">
        <v>668</v>
      </c>
      <c r="E140" s="8">
        <v>6.2500000271377296E-2</v>
      </c>
    </row>
    <row r="141" spans="1:5" ht="24.75">
      <c r="A141" s="8" t="s">
        <v>106</v>
      </c>
      <c r="B141" s="8" t="s">
        <v>67</v>
      </c>
      <c r="C141" s="8" t="s">
        <v>93</v>
      </c>
      <c r="D141" s="8" t="s">
        <v>669</v>
      </c>
      <c r="E141" s="8">
        <v>6.2500000271377296E-2</v>
      </c>
    </row>
    <row r="142" spans="1:5" ht="24.75">
      <c r="A142" s="8" t="s">
        <v>106</v>
      </c>
      <c r="B142" s="8" t="s">
        <v>67</v>
      </c>
      <c r="C142" s="8" t="s">
        <v>93</v>
      </c>
      <c r="D142" s="8" t="s">
        <v>670</v>
      </c>
      <c r="E142" s="8">
        <v>6.2500000271377296E-2</v>
      </c>
    </row>
    <row r="143" spans="1:5" ht="24.75">
      <c r="A143" s="8" t="s">
        <v>106</v>
      </c>
      <c r="B143" s="8" t="s">
        <v>67</v>
      </c>
      <c r="C143" s="8" t="s">
        <v>93</v>
      </c>
      <c r="D143" s="8" t="s">
        <v>671</v>
      </c>
      <c r="E143" s="8">
        <v>6.2500000271377296E-2</v>
      </c>
    </row>
    <row r="144" spans="1:5" ht="24.75">
      <c r="A144" s="8" t="s">
        <v>106</v>
      </c>
      <c r="B144" s="8" t="s">
        <v>67</v>
      </c>
      <c r="C144" s="8" t="s">
        <v>93</v>
      </c>
      <c r="D144" s="8" t="s">
        <v>672</v>
      </c>
      <c r="E144" s="8">
        <v>6.2500000271377296E-2</v>
      </c>
    </row>
    <row r="145" spans="1:5" ht="24.75">
      <c r="A145" s="8" t="s">
        <v>106</v>
      </c>
      <c r="B145" s="8" t="s">
        <v>67</v>
      </c>
      <c r="C145" s="8" t="s">
        <v>93</v>
      </c>
      <c r="D145" s="8" t="s">
        <v>673</v>
      </c>
      <c r="E145" s="8">
        <v>6.2500000271377296E-2</v>
      </c>
    </row>
    <row r="146" spans="1:5" ht="24.75">
      <c r="A146" s="8" t="s">
        <v>106</v>
      </c>
      <c r="B146" s="8" t="s">
        <v>67</v>
      </c>
      <c r="C146" s="8" t="s">
        <v>93</v>
      </c>
      <c r="D146" s="8" t="s">
        <v>674</v>
      </c>
      <c r="E146" s="8">
        <v>6.2500000271377296E-2</v>
      </c>
    </row>
    <row r="147" spans="1:5" ht="24.75">
      <c r="A147" s="8" t="s">
        <v>106</v>
      </c>
      <c r="B147" s="8" t="s">
        <v>67</v>
      </c>
      <c r="C147" s="8" t="s">
        <v>93</v>
      </c>
      <c r="D147" s="8" t="s">
        <v>675</v>
      </c>
      <c r="E147" s="8">
        <v>6.2500000271377296E-2</v>
      </c>
    </row>
    <row r="148" spans="1:5" ht="24.75">
      <c r="A148" s="8" t="s">
        <v>106</v>
      </c>
      <c r="B148" s="8" t="s">
        <v>67</v>
      </c>
      <c r="C148" s="8" t="s">
        <v>93</v>
      </c>
      <c r="D148" s="8" t="s">
        <v>676</v>
      </c>
      <c r="E148" s="8">
        <v>6.2500000271377296E-2</v>
      </c>
    </row>
    <row r="149" spans="1:5" ht="24.75">
      <c r="A149" s="8" t="s">
        <v>106</v>
      </c>
      <c r="B149" s="8" t="s">
        <v>67</v>
      </c>
      <c r="C149" s="8" t="s">
        <v>93</v>
      </c>
      <c r="D149" s="8" t="s">
        <v>677</v>
      </c>
      <c r="E149" s="8">
        <v>6.2500000271377296E-2</v>
      </c>
    </row>
    <row r="150" spans="1:5" ht="24.75">
      <c r="A150" s="8" t="s">
        <v>106</v>
      </c>
      <c r="B150" s="8" t="s">
        <v>67</v>
      </c>
      <c r="C150" s="8" t="s">
        <v>93</v>
      </c>
      <c r="D150" s="8" t="s">
        <v>678</v>
      </c>
      <c r="E150" s="8">
        <v>6.2500000271377296E-2</v>
      </c>
    </row>
    <row r="151" spans="1:5" ht="24.75">
      <c r="A151" s="8" t="s">
        <v>106</v>
      </c>
      <c r="B151" s="8" t="s">
        <v>67</v>
      </c>
      <c r="C151" s="8" t="s">
        <v>93</v>
      </c>
      <c r="D151" s="8" t="s">
        <v>679</v>
      </c>
      <c r="E151" s="8">
        <v>6.2500000271377296E-2</v>
      </c>
    </row>
    <row r="152" spans="1:5" ht="24.75">
      <c r="A152" s="8" t="s">
        <v>106</v>
      </c>
      <c r="B152" s="8" t="s">
        <v>67</v>
      </c>
      <c r="C152" s="8" t="s">
        <v>93</v>
      </c>
      <c r="D152" s="8" t="s">
        <v>680</v>
      </c>
      <c r="E152" s="8">
        <v>6.2500000271377296E-2</v>
      </c>
    </row>
    <row r="153" spans="1:5" ht="24.75">
      <c r="A153" s="8" t="s">
        <v>106</v>
      </c>
      <c r="B153" s="8" t="s">
        <v>67</v>
      </c>
      <c r="C153" s="8" t="s">
        <v>93</v>
      </c>
      <c r="D153" s="8" t="s">
        <v>681</v>
      </c>
      <c r="E153" s="8">
        <v>6.2500000271377296E-2</v>
      </c>
    </row>
    <row r="154" spans="1:5" ht="24.75">
      <c r="A154" s="8" t="s">
        <v>106</v>
      </c>
      <c r="B154" s="8" t="s">
        <v>67</v>
      </c>
      <c r="C154" s="8" t="s">
        <v>93</v>
      </c>
      <c r="D154" s="8" t="s">
        <v>682</v>
      </c>
      <c r="E154" s="8">
        <v>6.2500000271377296E-2</v>
      </c>
    </row>
    <row r="155" spans="1:5" ht="24.75">
      <c r="A155" s="8" t="s">
        <v>106</v>
      </c>
      <c r="B155" s="8" t="s">
        <v>67</v>
      </c>
      <c r="C155" s="8" t="s">
        <v>93</v>
      </c>
      <c r="D155" s="8" t="s">
        <v>683</v>
      </c>
      <c r="E155" s="8">
        <v>6.2500000271377296E-2</v>
      </c>
    </row>
    <row r="156" spans="1:5" ht="24.75">
      <c r="A156" s="8" t="s">
        <v>106</v>
      </c>
      <c r="B156" s="8" t="s">
        <v>67</v>
      </c>
      <c r="C156" s="8" t="s">
        <v>93</v>
      </c>
      <c r="D156" s="8" t="s">
        <v>684</v>
      </c>
      <c r="E156" s="8">
        <v>6.2500000271377296E-2</v>
      </c>
    </row>
    <row r="157" spans="1:5" ht="24.75">
      <c r="A157" s="8" t="s">
        <v>106</v>
      </c>
      <c r="B157" s="8" t="s">
        <v>67</v>
      </c>
      <c r="C157" s="8" t="s">
        <v>93</v>
      </c>
      <c r="D157" s="8" t="s">
        <v>685</v>
      </c>
      <c r="E157" s="8">
        <v>6.2500000271377296E-2</v>
      </c>
    </row>
    <row r="158" spans="1:5" ht="24.75">
      <c r="A158" s="8" t="s">
        <v>106</v>
      </c>
      <c r="B158" s="8" t="s">
        <v>67</v>
      </c>
      <c r="C158" s="8" t="s">
        <v>93</v>
      </c>
      <c r="D158" s="8" t="s">
        <v>686</v>
      </c>
      <c r="E158" s="8">
        <v>6.2500000271377296E-2</v>
      </c>
    </row>
    <row r="159" spans="1:5" ht="24.75">
      <c r="A159" s="8" t="s">
        <v>106</v>
      </c>
      <c r="B159" s="8" t="s">
        <v>67</v>
      </c>
      <c r="C159" s="8" t="s">
        <v>93</v>
      </c>
      <c r="D159" s="8" t="s">
        <v>687</v>
      </c>
      <c r="E159" s="8">
        <v>6.2500000271377296E-2</v>
      </c>
    </row>
    <row r="160" spans="1:5" ht="24.75">
      <c r="A160" s="8" t="s">
        <v>106</v>
      </c>
      <c r="B160" s="8" t="s">
        <v>67</v>
      </c>
      <c r="C160" s="8" t="s">
        <v>93</v>
      </c>
      <c r="D160" s="8" t="s">
        <v>688</v>
      </c>
      <c r="E160" s="8">
        <v>6.2500000271377296E-2</v>
      </c>
    </row>
    <row r="161" spans="1:5" ht="24.75">
      <c r="A161" s="8" t="s">
        <v>106</v>
      </c>
      <c r="B161" s="8" t="s">
        <v>67</v>
      </c>
      <c r="C161" s="8" t="s">
        <v>93</v>
      </c>
      <c r="D161" s="8" t="s">
        <v>689</v>
      </c>
      <c r="E161" s="8">
        <v>6.2500000271377296E-2</v>
      </c>
    </row>
    <row r="162" spans="1:5" ht="24.75">
      <c r="A162" s="8" t="s">
        <v>106</v>
      </c>
      <c r="B162" s="8" t="s">
        <v>67</v>
      </c>
      <c r="C162" s="8" t="s">
        <v>93</v>
      </c>
      <c r="D162" s="8" t="s">
        <v>690</v>
      </c>
      <c r="E162" s="8">
        <v>6.2500000271377296E-2</v>
      </c>
    </row>
    <row r="163" spans="1:5" ht="24.75">
      <c r="A163" s="8" t="s">
        <v>106</v>
      </c>
      <c r="B163" s="8" t="s">
        <v>67</v>
      </c>
      <c r="C163" s="8" t="s">
        <v>93</v>
      </c>
      <c r="D163" s="8" t="s">
        <v>691</v>
      </c>
      <c r="E163" s="8">
        <v>6.2500000271377296E-2</v>
      </c>
    </row>
    <row r="164" spans="1:5" ht="24.75">
      <c r="A164" s="8" t="s">
        <v>106</v>
      </c>
      <c r="B164" s="8" t="s">
        <v>67</v>
      </c>
      <c r="C164" s="8" t="s">
        <v>93</v>
      </c>
      <c r="D164" s="8" t="s">
        <v>692</v>
      </c>
      <c r="E164" s="8">
        <v>6.2500000271377296E-2</v>
      </c>
    </row>
    <row r="165" spans="1:5" ht="24.75">
      <c r="A165" s="8" t="s">
        <v>106</v>
      </c>
      <c r="B165" s="8" t="s">
        <v>67</v>
      </c>
      <c r="C165" s="8" t="s">
        <v>93</v>
      </c>
      <c r="D165" s="8" t="s">
        <v>693</v>
      </c>
      <c r="E165" s="8">
        <v>6.2500000271377296E-2</v>
      </c>
    </row>
    <row r="166" spans="1:5" ht="24.75">
      <c r="A166" s="8" t="s">
        <v>106</v>
      </c>
      <c r="B166" s="8" t="s">
        <v>67</v>
      </c>
      <c r="C166" s="8" t="s">
        <v>93</v>
      </c>
      <c r="D166" s="8" t="s">
        <v>694</v>
      </c>
      <c r="E166" s="8">
        <v>6.2500000271377296E-2</v>
      </c>
    </row>
    <row r="167" spans="1:5" ht="24.75">
      <c r="A167" s="8" t="s">
        <v>106</v>
      </c>
      <c r="B167" s="8" t="s">
        <v>67</v>
      </c>
      <c r="C167" s="8" t="s">
        <v>93</v>
      </c>
      <c r="D167" s="8" t="s">
        <v>695</v>
      </c>
      <c r="E167" s="8">
        <v>6.2500000271377296E-2</v>
      </c>
    </row>
    <row r="168" spans="1:5" ht="24.75">
      <c r="A168" s="8" t="s">
        <v>106</v>
      </c>
      <c r="B168" s="8" t="s">
        <v>67</v>
      </c>
      <c r="C168" s="8" t="s">
        <v>93</v>
      </c>
      <c r="D168" s="8" t="s">
        <v>696</v>
      </c>
      <c r="E168" s="8">
        <v>6.2500000271377296E-2</v>
      </c>
    </row>
    <row r="169" spans="1:5" ht="24.75">
      <c r="A169" s="8" t="s">
        <v>106</v>
      </c>
      <c r="B169" s="8" t="s">
        <v>67</v>
      </c>
      <c r="C169" s="8" t="s">
        <v>93</v>
      </c>
      <c r="D169" s="8" t="s">
        <v>697</v>
      </c>
      <c r="E169" s="8">
        <v>6.2500000271377296E-2</v>
      </c>
    </row>
    <row r="170" spans="1:5" ht="24.75">
      <c r="A170" s="8" t="s">
        <v>106</v>
      </c>
      <c r="B170" s="8" t="s">
        <v>67</v>
      </c>
      <c r="C170" s="8" t="s">
        <v>93</v>
      </c>
      <c r="D170" s="8" t="s">
        <v>698</v>
      </c>
      <c r="E170" s="8">
        <v>6.2500000271377296E-2</v>
      </c>
    </row>
    <row r="171" spans="1:5" ht="24.75">
      <c r="A171" s="8" t="s">
        <v>106</v>
      </c>
      <c r="B171" s="8" t="s">
        <v>67</v>
      </c>
      <c r="C171" s="8" t="s">
        <v>93</v>
      </c>
      <c r="D171" s="8" t="s">
        <v>699</v>
      </c>
      <c r="E171" s="8">
        <v>6.2500000271377296E-2</v>
      </c>
    </row>
    <row r="172" spans="1:5" ht="24.75">
      <c r="A172" s="8" t="s">
        <v>106</v>
      </c>
      <c r="B172" s="8" t="s">
        <v>67</v>
      </c>
      <c r="C172" s="8" t="s">
        <v>93</v>
      </c>
      <c r="D172" s="8" t="s">
        <v>700</v>
      </c>
      <c r="E172" s="8">
        <v>6.2500000271377296E-2</v>
      </c>
    </row>
    <row r="173" spans="1:5" ht="24.75">
      <c r="A173" s="8" t="s">
        <v>106</v>
      </c>
      <c r="B173" s="8" t="s">
        <v>67</v>
      </c>
      <c r="C173" s="8" t="s">
        <v>93</v>
      </c>
      <c r="D173" s="8" t="s">
        <v>701</v>
      </c>
      <c r="E173" s="8">
        <v>6.2500000271377296E-2</v>
      </c>
    </row>
    <row r="174" spans="1:5" ht="24.75">
      <c r="A174" s="8" t="s">
        <v>106</v>
      </c>
      <c r="B174" s="8" t="s">
        <v>67</v>
      </c>
      <c r="C174" s="8" t="s">
        <v>93</v>
      </c>
      <c r="D174" s="8" t="s">
        <v>702</v>
      </c>
      <c r="E174" s="8">
        <v>6.2500000271377296E-2</v>
      </c>
    </row>
    <row r="175" spans="1:5" ht="24.75">
      <c r="A175" s="8" t="s">
        <v>106</v>
      </c>
      <c r="B175" s="8" t="s">
        <v>67</v>
      </c>
      <c r="C175" s="8" t="s">
        <v>93</v>
      </c>
      <c r="D175" s="8" t="s">
        <v>703</v>
      </c>
      <c r="E175" s="8">
        <v>6.2500000271377296E-2</v>
      </c>
    </row>
    <row r="176" spans="1:5" ht="24.75">
      <c r="A176" s="8" t="s">
        <v>106</v>
      </c>
      <c r="B176" s="8" t="s">
        <v>67</v>
      </c>
      <c r="C176" s="8" t="s">
        <v>93</v>
      </c>
      <c r="D176" s="8" t="s">
        <v>704</v>
      </c>
      <c r="E176" s="8">
        <v>6.2500000271377296E-2</v>
      </c>
    </row>
    <row r="177" spans="1:5" ht="24.75">
      <c r="A177" s="8" t="s">
        <v>106</v>
      </c>
      <c r="B177" s="8" t="s">
        <v>67</v>
      </c>
      <c r="C177" s="8" t="s">
        <v>93</v>
      </c>
      <c r="D177" s="8" t="s">
        <v>705</v>
      </c>
      <c r="E177" s="8">
        <v>6.2500000271377296E-2</v>
      </c>
    </row>
    <row r="178" spans="1:5" ht="24.75">
      <c r="A178" s="8" t="s">
        <v>106</v>
      </c>
      <c r="B178" s="8" t="s">
        <v>67</v>
      </c>
      <c r="C178" s="8" t="s">
        <v>93</v>
      </c>
      <c r="D178" s="8" t="s">
        <v>706</v>
      </c>
      <c r="E178" s="8">
        <v>6.2500000271377296E-2</v>
      </c>
    </row>
    <row r="179" spans="1:5" ht="24.75">
      <c r="A179" s="8" t="s">
        <v>106</v>
      </c>
      <c r="B179" s="8" t="s">
        <v>67</v>
      </c>
      <c r="C179" s="8" t="s">
        <v>93</v>
      </c>
      <c r="D179" s="8" t="s">
        <v>707</v>
      </c>
      <c r="E179" s="8">
        <v>6.2500000271377296E-2</v>
      </c>
    </row>
    <row r="180" spans="1:5" ht="24.75">
      <c r="A180" s="8" t="s">
        <v>106</v>
      </c>
      <c r="B180" s="8" t="s">
        <v>67</v>
      </c>
      <c r="C180" s="8" t="s">
        <v>93</v>
      </c>
      <c r="D180" s="8" t="s">
        <v>708</v>
      </c>
      <c r="E180" s="8">
        <v>6.2500000271377296E-2</v>
      </c>
    </row>
    <row r="181" spans="1:5" ht="24.75">
      <c r="A181" s="8" t="s">
        <v>106</v>
      </c>
      <c r="B181" s="8" t="s">
        <v>67</v>
      </c>
      <c r="C181" s="8" t="s">
        <v>93</v>
      </c>
      <c r="D181" s="8" t="s">
        <v>709</v>
      </c>
      <c r="E181" s="8">
        <v>6.2500000271377296E-2</v>
      </c>
    </row>
    <row r="182" spans="1:5" ht="24.75">
      <c r="A182" s="8" t="s">
        <v>106</v>
      </c>
      <c r="B182" s="8" t="s">
        <v>67</v>
      </c>
      <c r="C182" s="8" t="s">
        <v>93</v>
      </c>
      <c r="D182" s="8" t="s">
        <v>710</v>
      </c>
      <c r="E182" s="8">
        <v>6.2500000271377296E-2</v>
      </c>
    </row>
    <row r="183" spans="1:5" ht="24.75">
      <c r="A183" s="8" t="s">
        <v>106</v>
      </c>
      <c r="B183" s="8" t="s">
        <v>67</v>
      </c>
      <c r="C183" s="8" t="s">
        <v>93</v>
      </c>
      <c r="D183" s="8" t="s">
        <v>711</v>
      </c>
      <c r="E183" s="8">
        <v>6.2500000271377296E-2</v>
      </c>
    </row>
    <row r="184" spans="1:5" ht="24.75">
      <c r="A184" s="8" t="s">
        <v>106</v>
      </c>
      <c r="B184" s="8" t="s">
        <v>67</v>
      </c>
      <c r="C184" s="8" t="s">
        <v>93</v>
      </c>
      <c r="D184" s="8" t="s">
        <v>712</v>
      </c>
      <c r="E184" s="8">
        <v>6.2500000271377296E-2</v>
      </c>
    </row>
    <row r="185" spans="1:5" ht="24.75">
      <c r="A185" s="8" t="s">
        <v>106</v>
      </c>
      <c r="B185" s="8" t="s">
        <v>67</v>
      </c>
      <c r="C185" s="8" t="s">
        <v>93</v>
      </c>
      <c r="D185" s="8" t="s">
        <v>713</v>
      </c>
      <c r="E185" s="8">
        <v>6.2500000271377296E-2</v>
      </c>
    </row>
    <row r="186" spans="1:5" ht="24.75">
      <c r="A186" s="8" t="s">
        <v>106</v>
      </c>
      <c r="B186" s="8" t="s">
        <v>67</v>
      </c>
      <c r="C186" s="8" t="s">
        <v>93</v>
      </c>
      <c r="D186" s="8" t="s">
        <v>714</v>
      </c>
      <c r="E186" s="8">
        <v>6.2500000271377296E-2</v>
      </c>
    </row>
    <row r="187" spans="1:5" ht="24.75">
      <c r="A187" s="8" t="s">
        <v>106</v>
      </c>
      <c r="B187" s="8" t="s">
        <v>67</v>
      </c>
      <c r="C187" s="8" t="s">
        <v>93</v>
      </c>
      <c r="D187" s="8" t="s">
        <v>715</v>
      </c>
      <c r="E187" s="8">
        <v>6.2500000271377296E-2</v>
      </c>
    </row>
    <row r="188" spans="1:5" ht="24.75">
      <c r="A188" s="8" t="s">
        <v>106</v>
      </c>
      <c r="B188" s="8" t="s">
        <v>67</v>
      </c>
      <c r="C188" s="8" t="s">
        <v>93</v>
      </c>
      <c r="D188" s="8" t="s">
        <v>716</v>
      </c>
      <c r="E188" s="8">
        <v>6.2500000271377296E-2</v>
      </c>
    </row>
    <row r="189" spans="1:5" ht="24.75">
      <c r="A189" s="8" t="s">
        <v>106</v>
      </c>
      <c r="B189" s="8" t="s">
        <v>67</v>
      </c>
      <c r="C189" s="8" t="s">
        <v>93</v>
      </c>
      <c r="D189" s="8" t="s">
        <v>717</v>
      </c>
      <c r="E189" s="8">
        <v>6.2500000271377296E-2</v>
      </c>
    </row>
    <row r="190" spans="1:5" ht="24.75">
      <c r="A190" s="8" t="s">
        <v>106</v>
      </c>
      <c r="B190" s="8" t="s">
        <v>67</v>
      </c>
      <c r="C190" s="8" t="s">
        <v>93</v>
      </c>
      <c r="D190" s="8" t="s">
        <v>718</v>
      </c>
      <c r="E190" s="8">
        <v>6.2500000271377296E-2</v>
      </c>
    </row>
    <row r="191" spans="1:5" ht="24.75">
      <c r="A191" s="8" t="s">
        <v>106</v>
      </c>
      <c r="B191" s="8" t="s">
        <v>67</v>
      </c>
      <c r="C191" s="8" t="s">
        <v>93</v>
      </c>
      <c r="D191" s="8" t="s">
        <v>719</v>
      </c>
      <c r="E191" s="8">
        <v>6.2500000271377296E-2</v>
      </c>
    </row>
    <row r="192" spans="1:5" ht="24.75">
      <c r="A192" s="8" t="s">
        <v>106</v>
      </c>
      <c r="B192" s="8" t="s">
        <v>67</v>
      </c>
      <c r="C192" s="8" t="s">
        <v>93</v>
      </c>
      <c r="D192" s="8" t="s">
        <v>720</v>
      </c>
      <c r="E192" s="8">
        <v>6.2500000271377296E-2</v>
      </c>
    </row>
    <row r="193" spans="1:5" ht="24.75">
      <c r="A193" s="8" t="s">
        <v>106</v>
      </c>
      <c r="B193" s="8" t="s">
        <v>67</v>
      </c>
      <c r="C193" s="8" t="s">
        <v>93</v>
      </c>
      <c r="D193" s="8" t="s">
        <v>721</v>
      </c>
      <c r="E193" s="8">
        <v>6.2500000271377296E-2</v>
      </c>
    </row>
    <row r="194" spans="1:5" ht="24.75">
      <c r="A194" s="8" t="s">
        <v>106</v>
      </c>
      <c r="B194" s="8" t="s">
        <v>67</v>
      </c>
      <c r="C194" s="8" t="s">
        <v>93</v>
      </c>
      <c r="D194" s="8" t="s">
        <v>722</v>
      </c>
      <c r="E194" s="8">
        <v>6.2500000271377296E-2</v>
      </c>
    </row>
    <row r="195" spans="1:5" ht="24.75">
      <c r="A195" s="8" t="s">
        <v>106</v>
      </c>
      <c r="B195" s="8" t="s">
        <v>67</v>
      </c>
      <c r="C195" s="8" t="s">
        <v>93</v>
      </c>
      <c r="D195" s="8" t="s">
        <v>723</v>
      </c>
      <c r="E195" s="8">
        <v>6.2500000271377296E-2</v>
      </c>
    </row>
    <row r="196" spans="1:5" ht="24.75">
      <c r="A196" s="8" t="s">
        <v>106</v>
      </c>
      <c r="B196" s="8" t="s">
        <v>67</v>
      </c>
      <c r="C196" s="8" t="s">
        <v>93</v>
      </c>
      <c r="D196" s="8" t="s">
        <v>724</v>
      </c>
      <c r="E196" s="8">
        <v>6.2500000271377296E-2</v>
      </c>
    </row>
    <row r="197" spans="1:5" ht="24.75">
      <c r="A197" s="8" t="s">
        <v>106</v>
      </c>
      <c r="B197" s="8" t="s">
        <v>67</v>
      </c>
      <c r="C197" s="8" t="s">
        <v>93</v>
      </c>
      <c r="D197" s="8" t="s">
        <v>725</v>
      </c>
      <c r="E197" s="8">
        <v>6.2500000271377296E-2</v>
      </c>
    </row>
    <row r="198" spans="1:5" ht="24.75">
      <c r="A198" s="8" t="s">
        <v>106</v>
      </c>
      <c r="B198" s="8" t="s">
        <v>67</v>
      </c>
      <c r="C198" s="8" t="s">
        <v>93</v>
      </c>
      <c r="D198" s="8" t="s">
        <v>726</v>
      </c>
      <c r="E198" s="8">
        <v>6.2500000271377296E-2</v>
      </c>
    </row>
    <row r="199" spans="1:5" ht="24.75">
      <c r="A199" s="8" t="s">
        <v>106</v>
      </c>
      <c r="B199" s="8" t="s">
        <v>67</v>
      </c>
      <c r="C199" s="8" t="s">
        <v>93</v>
      </c>
      <c r="D199" s="8" t="s">
        <v>727</v>
      </c>
      <c r="E199" s="8">
        <v>6.2500000271377296E-2</v>
      </c>
    </row>
    <row r="200" spans="1:5" ht="24.75">
      <c r="A200" s="8" t="s">
        <v>106</v>
      </c>
      <c r="B200" s="8" t="s">
        <v>67</v>
      </c>
      <c r="C200" s="8" t="s">
        <v>93</v>
      </c>
      <c r="D200" s="8" t="s">
        <v>728</v>
      </c>
      <c r="E200" s="8">
        <v>6.2500000271377296E-2</v>
      </c>
    </row>
    <row r="201" spans="1:5" ht="24.75">
      <c r="A201" s="8" t="s">
        <v>106</v>
      </c>
      <c r="B201" s="8" t="s">
        <v>67</v>
      </c>
      <c r="C201" s="8" t="s">
        <v>93</v>
      </c>
      <c r="D201" s="8" t="s">
        <v>729</v>
      </c>
      <c r="E201" s="8">
        <v>6.2500000271377296E-2</v>
      </c>
    </row>
    <row r="202" spans="1:5" ht="24.75">
      <c r="A202" s="8" t="s">
        <v>106</v>
      </c>
      <c r="B202" s="8" t="s">
        <v>67</v>
      </c>
      <c r="C202" s="8" t="s">
        <v>93</v>
      </c>
      <c r="D202" s="8" t="s">
        <v>730</v>
      </c>
      <c r="E202" s="8">
        <v>6.2500000271377296E-2</v>
      </c>
    </row>
    <row r="203" spans="1:5" ht="24.75">
      <c r="A203" s="8" t="s">
        <v>106</v>
      </c>
      <c r="B203" s="8" t="s">
        <v>67</v>
      </c>
      <c r="C203" s="8" t="s">
        <v>93</v>
      </c>
      <c r="D203" s="8" t="s">
        <v>731</v>
      </c>
      <c r="E203" s="8">
        <v>6.2500000271377296E-2</v>
      </c>
    </row>
    <row r="204" spans="1:5" ht="24.75">
      <c r="A204" s="8" t="s">
        <v>106</v>
      </c>
      <c r="B204" s="8" t="s">
        <v>67</v>
      </c>
      <c r="C204" s="8" t="s">
        <v>93</v>
      </c>
      <c r="D204" s="8" t="s">
        <v>732</v>
      </c>
      <c r="E204" s="8">
        <v>6.2500000271377296E-2</v>
      </c>
    </row>
    <row r="205" spans="1:5" ht="24.75">
      <c r="A205" s="8" t="s">
        <v>106</v>
      </c>
      <c r="B205" s="8" t="s">
        <v>67</v>
      </c>
      <c r="C205" s="8" t="s">
        <v>93</v>
      </c>
      <c r="D205" s="8" t="s">
        <v>733</v>
      </c>
      <c r="E205" s="8">
        <v>6.2500000271377296E-2</v>
      </c>
    </row>
    <row r="206" spans="1:5" ht="24.75">
      <c r="A206" s="8" t="s">
        <v>106</v>
      </c>
      <c r="B206" s="8" t="s">
        <v>67</v>
      </c>
      <c r="C206" s="8" t="s">
        <v>93</v>
      </c>
      <c r="D206" s="8" t="s">
        <v>734</v>
      </c>
      <c r="E206" s="8">
        <v>6.2500000271377296E-2</v>
      </c>
    </row>
    <row r="207" spans="1:5" ht="24.75">
      <c r="A207" s="8" t="s">
        <v>106</v>
      </c>
      <c r="B207" s="8" t="s">
        <v>67</v>
      </c>
      <c r="C207" s="8" t="s">
        <v>93</v>
      </c>
      <c r="D207" s="8" t="s">
        <v>735</v>
      </c>
      <c r="E207" s="8">
        <v>6.2500000271377296E-2</v>
      </c>
    </row>
    <row r="208" spans="1:5" ht="24.75">
      <c r="A208" s="8" t="s">
        <v>106</v>
      </c>
      <c r="B208" s="8" t="s">
        <v>67</v>
      </c>
      <c r="C208" s="8" t="s">
        <v>93</v>
      </c>
      <c r="D208" s="8" t="s">
        <v>736</v>
      </c>
      <c r="E208" s="8">
        <v>6.2500000271377296E-2</v>
      </c>
    </row>
    <row r="209" spans="1:5" ht="24.75">
      <c r="A209" s="8" t="s">
        <v>106</v>
      </c>
      <c r="B209" s="8" t="s">
        <v>67</v>
      </c>
      <c r="C209" s="8" t="s">
        <v>93</v>
      </c>
      <c r="D209" s="8" t="s">
        <v>737</v>
      </c>
      <c r="E209" s="8">
        <v>6.2500000271377296E-2</v>
      </c>
    </row>
    <row r="210" spans="1:5" ht="24.75">
      <c r="A210" s="8" t="s">
        <v>106</v>
      </c>
      <c r="B210" s="8" t="s">
        <v>67</v>
      </c>
      <c r="C210" s="8" t="s">
        <v>93</v>
      </c>
      <c r="D210" s="8" t="s">
        <v>738</v>
      </c>
      <c r="E210" s="8">
        <v>6.2500000271377296E-2</v>
      </c>
    </row>
    <row r="211" spans="1:5" ht="24.75">
      <c r="A211" s="8" t="s">
        <v>106</v>
      </c>
      <c r="B211" s="8" t="s">
        <v>67</v>
      </c>
      <c r="C211" s="8" t="s">
        <v>93</v>
      </c>
      <c r="D211" s="8" t="s">
        <v>739</v>
      </c>
      <c r="E211" s="8">
        <v>6.2500000271377296E-2</v>
      </c>
    </row>
    <row r="212" spans="1:5" ht="24.75">
      <c r="A212" s="8" t="s">
        <v>106</v>
      </c>
      <c r="B212" s="8" t="s">
        <v>67</v>
      </c>
      <c r="C212" s="8" t="s">
        <v>93</v>
      </c>
      <c r="D212" s="8" t="s">
        <v>740</v>
      </c>
      <c r="E212" s="8">
        <v>6.2500000271377296E-2</v>
      </c>
    </row>
    <row r="213" spans="1:5" ht="24.75">
      <c r="A213" s="8" t="s">
        <v>106</v>
      </c>
      <c r="B213" s="8" t="s">
        <v>67</v>
      </c>
      <c r="C213" s="8" t="s">
        <v>93</v>
      </c>
      <c r="D213" s="8" t="s">
        <v>741</v>
      </c>
      <c r="E213" s="8">
        <v>6.2500000271377296E-2</v>
      </c>
    </row>
    <row r="214" spans="1:5" ht="24.75">
      <c r="A214" s="8" t="s">
        <v>106</v>
      </c>
      <c r="B214" s="8" t="s">
        <v>67</v>
      </c>
      <c r="C214" s="8" t="s">
        <v>93</v>
      </c>
      <c r="D214" s="8" t="s">
        <v>742</v>
      </c>
      <c r="E214" s="8">
        <v>6.2500000271377296E-2</v>
      </c>
    </row>
    <row r="215" spans="1:5" ht="24.75">
      <c r="A215" s="8" t="s">
        <v>106</v>
      </c>
      <c r="B215" s="8" t="s">
        <v>67</v>
      </c>
      <c r="C215" s="8" t="s">
        <v>93</v>
      </c>
      <c r="D215" s="8" t="s">
        <v>743</v>
      </c>
      <c r="E215" s="8">
        <v>6.2500000271377296E-2</v>
      </c>
    </row>
    <row r="216" spans="1:5" ht="24.75">
      <c r="A216" s="8" t="s">
        <v>106</v>
      </c>
      <c r="B216" s="8" t="s">
        <v>67</v>
      </c>
      <c r="C216" s="8" t="s">
        <v>93</v>
      </c>
      <c r="D216" s="8" t="s">
        <v>744</v>
      </c>
      <c r="E216" s="8">
        <v>6.2500000271377296E-2</v>
      </c>
    </row>
    <row r="217" spans="1:5" ht="24.75">
      <c r="A217" s="8" t="s">
        <v>106</v>
      </c>
      <c r="B217" s="8" t="s">
        <v>67</v>
      </c>
      <c r="C217" s="8" t="s">
        <v>93</v>
      </c>
      <c r="D217" s="8" t="s">
        <v>745</v>
      </c>
      <c r="E217" s="8">
        <v>6.2500000271377296E-2</v>
      </c>
    </row>
    <row r="218" spans="1:5" ht="24.75">
      <c r="A218" s="8" t="s">
        <v>106</v>
      </c>
      <c r="B218" s="8" t="s">
        <v>67</v>
      </c>
      <c r="C218" s="8" t="s">
        <v>93</v>
      </c>
      <c r="D218" s="8" t="s">
        <v>746</v>
      </c>
      <c r="E218" s="8">
        <v>6.2500000271377296E-2</v>
      </c>
    </row>
    <row r="219" spans="1:5" ht="24.75">
      <c r="A219" s="8" t="s">
        <v>106</v>
      </c>
      <c r="B219" s="8" t="s">
        <v>67</v>
      </c>
      <c r="C219" s="8" t="s">
        <v>93</v>
      </c>
      <c r="D219" s="8" t="s">
        <v>747</v>
      </c>
      <c r="E219" s="8">
        <v>6.2500000271377296E-2</v>
      </c>
    </row>
    <row r="220" spans="1:5" ht="24.75">
      <c r="A220" s="8" t="s">
        <v>106</v>
      </c>
      <c r="B220" s="8" t="s">
        <v>67</v>
      </c>
      <c r="C220" s="8" t="s">
        <v>93</v>
      </c>
      <c r="D220" s="8" t="s">
        <v>748</v>
      </c>
      <c r="E220" s="8">
        <v>6.2500000271377296E-2</v>
      </c>
    </row>
    <row r="221" spans="1:5" ht="24.75">
      <c r="A221" s="8" t="s">
        <v>106</v>
      </c>
      <c r="B221" s="8" t="s">
        <v>67</v>
      </c>
      <c r="C221" s="8" t="s">
        <v>93</v>
      </c>
      <c r="D221" s="8" t="s">
        <v>749</v>
      </c>
      <c r="E221" s="8">
        <v>6.2500000271377296E-2</v>
      </c>
    </row>
    <row r="222" spans="1:5" ht="24.75">
      <c r="A222" s="8" t="s">
        <v>106</v>
      </c>
      <c r="B222" s="8" t="s">
        <v>67</v>
      </c>
      <c r="C222" s="8" t="s">
        <v>93</v>
      </c>
      <c r="D222" s="8" t="s">
        <v>750</v>
      </c>
      <c r="E222" s="8">
        <v>6.2500000271377296E-2</v>
      </c>
    </row>
    <row r="223" spans="1:5" ht="24.75">
      <c r="A223" s="8" t="s">
        <v>106</v>
      </c>
      <c r="B223" s="8" t="s">
        <v>67</v>
      </c>
      <c r="C223" s="8" t="s">
        <v>93</v>
      </c>
      <c r="D223" s="8" t="s">
        <v>751</v>
      </c>
      <c r="E223" s="8">
        <v>6.2500000271377296E-2</v>
      </c>
    </row>
    <row r="224" spans="1:5" ht="24.75">
      <c r="A224" s="8" t="s">
        <v>106</v>
      </c>
      <c r="B224" s="8" t="s">
        <v>67</v>
      </c>
      <c r="C224" s="8" t="s">
        <v>93</v>
      </c>
      <c r="D224" s="8" t="s">
        <v>752</v>
      </c>
      <c r="E224" s="8">
        <v>6.2500000271377296E-2</v>
      </c>
    </row>
    <row r="225" spans="1:5" ht="24.75">
      <c r="A225" s="8" t="s">
        <v>106</v>
      </c>
      <c r="B225" s="8" t="s">
        <v>67</v>
      </c>
      <c r="C225" s="8" t="s">
        <v>93</v>
      </c>
      <c r="D225" s="8" t="s">
        <v>753</v>
      </c>
      <c r="E225" s="8">
        <v>6.2500000271377296E-2</v>
      </c>
    </row>
    <row r="226" spans="1:5" ht="24.75">
      <c r="A226" s="8" t="s">
        <v>106</v>
      </c>
      <c r="B226" s="8" t="s">
        <v>67</v>
      </c>
      <c r="C226" s="8" t="s">
        <v>93</v>
      </c>
      <c r="D226" s="8" t="s">
        <v>754</v>
      </c>
      <c r="E226" s="8">
        <v>6.2500000271377296E-2</v>
      </c>
    </row>
    <row r="227" spans="1:5" ht="24.75">
      <c r="A227" s="8" t="s">
        <v>106</v>
      </c>
      <c r="B227" s="8" t="s">
        <v>67</v>
      </c>
      <c r="C227" s="8" t="s">
        <v>93</v>
      </c>
      <c r="D227" s="8" t="s">
        <v>755</v>
      </c>
      <c r="E227" s="8">
        <v>6.2500000271377296E-2</v>
      </c>
    </row>
    <row r="228" spans="1:5" ht="24.75">
      <c r="A228" s="8" t="s">
        <v>106</v>
      </c>
      <c r="B228" s="8" t="s">
        <v>67</v>
      </c>
      <c r="C228" s="8" t="s">
        <v>93</v>
      </c>
      <c r="D228" s="8" t="s">
        <v>756</v>
      </c>
      <c r="E228" s="8">
        <v>6.2500000271377296E-2</v>
      </c>
    </row>
    <row r="229" spans="1:5" ht="24.75">
      <c r="A229" s="8" t="s">
        <v>106</v>
      </c>
      <c r="B229" s="8" t="s">
        <v>67</v>
      </c>
      <c r="C229" s="8" t="s">
        <v>93</v>
      </c>
      <c r="D229" s="8" t="s">
        <v>757</v>
      </c>
      <c r="E229" s="8">
        <v>6.2500000271377296E-2</v>
      </c>
    </row>
    <row r="230" spans="1:5" ht="24.75">
      <c r="A230" s="8" t="s">
        <v>106</v>
      </c>
      <c r="B230" s="8" t="s">
        <v>67</v>
      </c>
      <c r="C230" s="8" t="s">
        <v>93</v>
      </c>
      <c r="D230" s="8" t="s">
        <v>758</v>
      </c>
      <c r="E230" s="8">
        <v>6.2500000271377296E-2</v>
      </c>
    </row>
    <row r="231" spans="1:5" ht="24.75">
      <c r="A231" s="8" t="s">
        <v>106</v>
      </c>
      <c r="B231" s="8" t="s">
        <v>67</v>
      </c>
      <c r="C231" s="8" t="s">
        <v>93</v>
      </c>
      <c r="D231" s="8" t="s">
        <v>759</v>
      </c>
      <c r="E231" s="8">
        <v>6.2500000271377296E-2</v>
      </c>
    </row>
    <row r="232" spans="1:5" ht="24.75">
      <c r="A232" s="8" t="s">
        <v>106</v>
      </c>
      <c r="B232" s="8" t="s">
        <v>67</v>
      </c>
      <c r="C232" s="8" t="s">
        <v>93</v>
      </c>
      <c r="D232" s="8" t="s">
        <v>760</v>
      </c>
      <c r="E232" s="8">
        <v>6.2500000271377296E-2</v>
      </c>
    </row>
    <row r="233" spans="1:5" ht="24.75">
      <c r="A233" s="8" t="s">
        <v>106</v>
      </c>
      <c r="B233" s="8" t="s">
        <v>67</v>
      </c>
      <c r="C233" s="8" t="s">
        <v>93</v>
      </c>
      <c r="D233" s="8" t="s">
        <v>761</v>
      </c>
      <c r="E233" s="8">
        <v>6.2500000271377296E-2</v>
      </c>
    </row>
    <row r="234" spans="1:5" ht="24.75">
      <c r="A234" s="8" t="s">
        <v>106</v>
      </c>
      <c r="B234" s="8" t="s">
        <v>67</v>
      </c>
      <c r="C234" s="8" t="s">
        <v>93</v>
      </c>
      <c r="D234" s="8" t="s">
        <v>762</v>
      </c>
      <c r="E234" s="8">
        <v>6.2500000271377296E-2</v>
      </c>
    </row>
    <row r="235" spans="1:5" ht="24.75">
      <c r="A235" s="8" t="s">
        <v>106</v>
      </c>
      <c r="B235" s="8" t="s">
        <v>67</v>
      </c>
      <c r="C235" s="8" t="s">
        <v>93</v>
      </c>
      <c r="D235" s="8" t="s">
        <v>763</v>
      </c>
      <c r="E235" s="8">
        <v>6.2500000271377296E-2</v>
      </c>
    </row>
    <row r="236" spans="1:5" ht="24.75">
      <c r="A236" s="8" t="s">
        <v>106</v>
      </c>
      <c r="B236" s="8" t="s">
        <v>67</v>
      </c>
      <c r="C236" s="8" t="s">
        <v>93</v>
      </c>
      <c r="D236" s="8" t="s">
        <v>764</v>
      </c>
      <c r="E236" s="8">
        <v>6.2500000271377296E-2</v>
      </c>
    </row>
    <row r="237" spans="1:5" ht="24.75">
      <c r="A237" s="8" t="s">
        <v>106</v>
      </c>
      <c r="B237" s="8" t="s">
        <v>67</v>
      </c>
      <c r="C237" s="8" t="s">
        <v>93</v>
      </c>
      <c r="D237" s="8" t="s">
        <v>765</v>
      </c>
      <c r="E237" s="8">
        <v>6.2500000271377296E-2</v>
      </c>
    </row>
    <row r="238" spans="1:5" ht="24.75">
      <c r="A238" s="8" t="s">
        <v>106</v>
      </c>
      <c r="B238" s="8" t="s">
        <v>67</v>
      </c>
      <c r="C238" s="8" t="s">
        <v>93</v>
      </c>
      <c r="D238" s="8" t="s">
        <v>766</v>
      </c>
      <c r="E238" s="8">
        <v>6.2500000271377296E-2</v>
      </c>
    </row>
    <row r="239" spans="1:5" ht="24.75">
      <c r="A239" s="8" t="s">
        <v>106</v>
      </c>
      <c r="B239" s="8" t="s">
        <v>67</v>
      </c>
      <c r="C239" s="8" t="s">
        <v>93</v>
      </c>
      <c r="D239" s="8" t="s">
        <v>767</v>
      </c>
      <c r="E239" s="8">
        <v>6.2500000271377296E-2</v>
      </c>
    </row>
    <row r="240" spans="1:5" ht="24.75">
      <c r="A240" s="8" t="s">
        <v>106</v>
      </c>
      <c r="B240" s="8" t="s">
        <v>67</v>
      </c>
      <c r="C240" s="8" t="s">
        <v>93</v>
      </c>
      <c r="D240" s="8" t="s">
        <v>768</v>
      </c>
      <c r="E240" s="8">
        <v>6.2500000271377296E-2</v>
      </c>
    </row>
    <row r="241" spans="1:5" ht="24.75">
      <c r="A241" s="8" t="s">
        <v>106</v>
      </c>
      <c r="B241" s="8" t="s">
        <v>67</v>
      </c>
      <c r="C241" s="8" t="s">
        <v>93</v>
      </c>
      <c r="D241" s="8" t="s">
        <v>769</v>
      </c>
      <c r="E241" s="8">
        <v>6.2500000271377296E-2</v>
      </c>
    </row>
    <row r="242" spans="1:5" ht="24.75">
      <c r="A242" s="8" t="s">
        <v>106</v>
      </c>
      <c r="B242" s="8" t="s">
        <v>67</v>
      </c>
      <c r="C242" s="8" t="s">
        <v>93</v>
      </c>
      <c r="D242" s="8" t="s">
        <v>770</v>
      </c>
      <c r="E242" s="8">
        <v>6.2500000271377296E-2</v>
      </c>
    </row>
    <row r="243" spans="1:5" ht="24.75">
      <c r="A243" s="8" t="s">
        <v>106</v>
      </c>
      <c r="B243" s="8" t="s">
        <v>67</v>
      </c>
      <c r="C243" s="8" t="s">
        <v>93</v>
      </c>
      <c r="D243" s="8" t="s">
        <v>771</v>
      </c>
      <c r="E243" s="8">
        <v>6.2500000271377296E-2</v>
      </c>
    </row>
    <row r="244" spans="1:5" ht="24.75">
      <c r="A244" s="8" t="s">
        <v>106</v>
      </c>
      <c r="B244" s="8" t="s">
        <v>67</v>
      </c>
      <c r="C244" s="8" t="s">
        <v>93</v>
      </c>
      <c r="D244" s="8" t="s">
        <v>772</v>
      </c>
      <c r="E244" s="8">
        <v>6.2500000271377296E-2</v>
      </c>
    </row>
    <row r="245" spans="1:5" ht="24.75">
      <c r="A245" s="8" t="s">
        <v>106</v>
      </c>
      <c r="B245" s="8" t="s">
        <v>67</v>
      </c>
      <c r="C245" s="8" t="s">
        <v>93</v>
      </c>
      <c r="D245" s="8" t="s">
        <v>773</v>
      </c>
      <c r="E245" s="8">
        <v>6.2500000271377296E-2</v>
      </c>
    </row>
    <row r="246" spans="1:5" ht="24.75">
      <c r="A246" s="8" t="s">
        <v>106</v>
      </c>
      <c r="B246" s="8" t="s">
        <v>67</v>
      </c>
      <c r="C246" s="8" t="s">
        <v>93</v>
      </c>
      <c r="D246" s="8" t="s">
        <v>774</v>
      </c>
      <c r="E246" s="8">
        <v>6.2500000271377296E-2</v>
      </c>
    </row>
    <row r="247" spans="1:5" ht="24.75">
      <c r="A247" s="8" t="s">
        <v>106</v>
      </c>
      <c r="B247" s="8" t="s">
        <v>67</v>
      </c>
      <c r="C247" s="8" t="s">
        <v>93</v>
      </c>
      <c r="D247" s="8" t="s">
        <v>775</v>
      </c>
      <c r="E247" s="8">
        <v>6.2500000271377296E-2</v>
      </c>
    </row>
    <row r="248" spans="1:5" ht="24.75">
      <c r="A248" s="8" t="s">
        <v>106</v>
      </c>
      <c r="B248" s="8" t="s">
        <v>67</v>
      </c>
      <c r="C248" s="8" t="s">
        <v>93</v>
      </c>
      <c r="D248" s="8" t="s">
        <v>776</v>
      </c>
      <c r="E248" s="8">
        <v>6.2500000271377296E-2</v>
      </c>
    </row>
    <row r="249" spans="1:5" ht="24.75">
      <c r="A249" s="8" t="s">
        <v>106</v>
      </c>
      <c r="B249" s="8" t="s">
        <v>67</v>
      </c>
      <c r="C249" s="8" t="s">
        <v>93</v>
      </c>
      <c r="D249" s="8" t="s">
        <v>777</v>
      </c>
      <c r="E249" s="8">
        <v>6.2500000271377296E-2</v>
      </c>
    </row>
    <row r="250" spans="1:5" ht="24.75">
      <c r="A250" s="8" t="s">
        <v>106</v>
      </c>
      <c r="B250" s="8" t="s">
        <v>67</v>
      </c>
      <c r="C250" s="8" t="s">
        <v>93</v>
      </c>
      <c r="D250" s="8" t="s">
        <v>778</v>
      </c>
      <c r="E250" s="8">
        <v>6.2500000271377296E-2</v>
      </c>
    </row>
    <row r="251" spans="1:5" ht="24.75">
      <c r="A251" s="8" t="s">
        <v>106</v>
      </c>
      <c r="B251" s="8" t="s">
        <v>67</v>
      </c>
      <c r="C251" s="8" t="s">
        <v>93</v>
      </c>
      <c r="D251" s="8" t="s">
        <v>779</v>
      </c>
      <c r="E251" s="8">
        <v>6.2500000271377296E-2</v>
      </c>
    </row>
    <row r="252" spans="1:5" ht="24.75">
      <c r="A252" s="8" t="s">
        <v>106</v>
      </c>
      <c r="B252" s="8" t="s">
        <v>67</v>
      </c>
      <c r="C252" s="8" t="s">
        <v>93</v>
      </c>
      <c r="D252" s="8" t="s">
        <v>780</v>
      </c>
      <c r="E252" s="8">
        <v>6.2500000271377296E-2</v>
      </c>
    </row>
    <row r="253" spans="1:5" ht="24.75">
      <c r="A253" s="8" t="s">
        <v>106</v>
      </c>
      <c r="B253" s="8" t="s">
        <v>67</v>
      </c>
      <c r="C253" s="8" t="s">
        <v>93</v>
      </c>
      <c r="D253" s="8" t="s">
        <v>781</v>
      </c>
      <c r="E253" s="8">
        <v>6.2500000271377296E-2</v>
      </c>
    </row>
    <row r="254" spans="1:5" ht="24.75">
      <c r="A254" s="8" t="s">
        <v>106</v>
      </c>
      <c r="B254" s="8" t="s">
        <v>67</v>
      </c>
      <c r="C254" s="8" t="s">
        <v>93</v>
      </c>
      <c r="D254" s="8" t="s">
        <v>782</v>
      </c>
      <c r="E254" s="8">
        <v>6.2500000271377296E-2</v>
      </c>
    </row>
    <row r="255" spans="1:5" ht="24.75">
      <c r="A255" s="8" t="s">
        <v>106</v>
      </c>
      <c r="B255" s="8" t="s">
        <v>67</v>
      </c>
      <c r="C255" s="8" t="s">
        <v>93</v>
      </c>
      <c r="D255" s="8" t="s">
        <v>783</v>
      </c>
      <c r="E255" s="8">
        <v>6.2500000271377296E-2</v>
      </c>
    </row>
    <row r="256" spans="1:5" ht="24.75">
      <c r="A256" s="8" t="s">
        <v>106</v>
      </c>
      <c r="B256" s="8" t="s">
        <v>67</v>
      </c>
      <c r="C256" s="8" t="s">
        <v>93</v>
      </c>
      <c r="D256" s="8" t="s">
        <v>784</v>
      </c>
      <c r="E256" s="8">
        <v>6.2500000271377296E-2</v>
      </c>
    </row>
    <row r="257" spans="1:5" ht="24.75">
      <c r="A257" s="8" t="s">
        <v>106</v>
      </c>
      <c r="B257" s="8" t="s">
        <v>67</v>
      </c>
      <c r="C257" s="8" t="s">
        <v>93</v>
      </c>
      <c r="D257" s="8" t="s">
        <v>785</v>
      </c>
      <c r="E257" s="8">
        <v>6.2500000271377296E-2</v>
      </c>
    </row>
    <row r="258" spans="1:5" ht="24.75">
      <c r="A258" s="8" t="s">
        <v>106</v>
      </c>
      <c r="B258" s="8" t="s">
        <v>67</v>
      </c>
      <c r="C258" s="8" t="s">
        <v>93</v>
      </c>
      <c r="D258" s="8" t="s">
        <v>786</v>
      </c>
      <c r="E258" s="8">
        <v>6.2500000271377296E-2</v>
      </c>
    </row>
    <row r="259" spans="1:5" ht="24.75">
      <c r="A259" s="8" t="s">
        <v>106</v>
      </c>
      <c r="B259" s="8" t="s">
        <v>67</v>
      </c>
      <c r="C259" s="8" t="s">
        <v>93</v>
      </c>
      <c r="D259" s="8" t="s">
        <v>787</v>
      </c>
      <c r="E259" s="8">
        <v>6.2500000271377296E-2</v>
      </c>
    </row>
    <row r="260" spans="1:5" ht="24.75">
      <c r="A260" s="8" t="s">
        <v>106</v>
      </c>
      <c r="B260" s="8" t="s">
        <v>67</v>
      </c>
      <c r="C260" s="8" t="s">
        <v>93</v>
      </c>
      <c r="D260" s="8" t="s">
        <v>788</v>
      </c>
      <c r="E260" s="8">
        <v>6.2500000271377296E-2</v>
      </c>
    </row>
    <row r="261" spans="1:5" ht="24.75">
      <c r="A261" s="8" t="s">
        <v>106</v>
      </c>
      <c r="B261" s="8" t="s">
        <v>67</v>
      </c>
      <c r="C261" s="8" t="s">
        <v>93</v>
      </c>
      <c r="D261" s="8" t="s">
        <v>789</v>
      </c>
      <c r="E261" s="8">
        <v>6.2500000271377296E-2</v>
      </c>
    </row>
    <row r="262" spans="1:5" ht="24.75">
      <c r="A262" s="8" t="s">
        <v>106</v>
      </c>
      <c r="B262" s="8" t="s">
        <v>67</v>
      </c>
      <c r="C262" s="8" t="s">
        <v>93</v>
      </c>
      <c r="D262" s="8" t="s">
        <v>790</v>
      </c>
      <c r="E262" s="8">
        <v>6.2500000271377296E-2</v>
      </c>
    </row>
    <row r="263" spans="1:5" ht="24.75">
      <c r="A263" s="8" t="s">
        <v>106</v>
      </c>
      <c r="B263" s="8" t="s">
        <v>67</v>
      </c>
      <c r="C263" s="8" t="s">
        <v>93</v>
      </c>
      <c r="D263" s="8" t="s">
        <v>791</v>
      </c>
      <c r="E263" s="8">
        <v>6.2500000271377296E-2</v>
      </c>
    </row>
    <row r="264" spans="1:5" ht="24.75">
      <c r="A264" s="8" t="s">
        <v>106</v>
      </c>
      <c r="B264" s="8" t="s">
        <v>67</v>
      </c>
      <c r="C264" s="8" t="s">
        <v>93</v>
      </c>
      <c r="D264" s="8" t="s">
        <v>792</v>
      </c>
      <c r="E264" s="8">
        <v>6.2500000271377296E-2</v>
      </c>
    </row>
    <row r="265" spans="1:5" ht="24.75">
      <c r="A265" s="8" t="s">
        <v>106</v>
      </c>
      <c r="B265" s="8" t="s">
        <v>67</v>
      </c>
      <c r="C265" s="8" t="s">
        <v>93</v>
      </c>
      <c r="D265" s="8" t="s">
        <v>793</v>
      </c>
      <c r="E265" s="8">
        <v>6.2500000271377296E-2</v>
      </c>
    </row>
    <row r="266" spans="1:5" ht="24.75">
      <c r="A266" s="8" t="s">
        <v>106</v>
      </c>
      <c r="B266" s="8" t="s">
        <v>67</v>
      </c>
      <c r="C266" s="8" t="s">
        <v>93</v>
      </c>
      <c r="D266" s="8" t="s">
        <v>794</v>
      </c>
      <c r="E266" s="8">
        <v>6.2500000271377296E-2</v>
      </c>
    </row>
    <row r="267" spans="1:5" ht="24.75">
      <c r="A267" s="8" t="s">
        <v>106</v>
      </c>
      <c r="B267" s="8" t="s">
        <v>67</v>
      </c>
      <c r="C267" s="8" t="s">
        <v>93</v>
      </c>
      <c r="D267" s="8" t="s">
        <v>795</v>
      </c>
      <c r="E267" s="8">
        <v>6.2500000271377296E-2</v>
      </c>
    </row>
    <row r="268" spans="1:5" ht="24.75">
      <c r="A268" s="8" t="s">
        <v>106</v>
      </c>
      <c r="B268" s="8" t="s">
        <v>67</v>
      </c>
      <c r="C268" s="8" t="s">
        <v>93</v>
      </c>
      <c r="D268" s="8" t="s">
        <v>796</v>
      </c>
      <c r="E268" s="8">
        <v>6.2500000271377296E-2</v>
      </c>
    </row>
    <row r="269" spans="1:5" ht="24.75">
      <c r="A269" s="8" t="s">
        <v>106</v>
      </c>
      <c r="B269" s="8" t="s">
        <v>67</v>
      </c>
      <c r="C269" s="8" t="s">
        <v>93</v>
      </c>
      <c r="D269" s="8" t="s">
        <v>797</v>
      </c>
      <c r="E269" s="8">
        <v>6.2500000271377296E-2</v>
      </c>
    </row>
    <row r="270" spans="1:5" ht="24.75">
      <c r="A270" s="8" t="s">
        <v>106</v>
      </c>
      <c r="B270" s="8" t="s">
        <v>67</v>
      </c>
      <c r="C270" s="8" t="s">
        <v>93</v>
      </c>
      <c r="D270" s="8" t="s">
        <v>798</v>
      </c>
      <c r="E270" s="8">
        <v>6.2500000271377296E-2</v>
      </c>
    </row>
    <row r="271" spans="1:5" ht="24.75">
      <c r="A271" s="8" t="s">
        <v>106</v>
      </c>
      <c r="B271" s="8" t="s">
        <v>67</v>
      </c>
      <c r="C271" s="8" t="s">
        <v>93</v>
      </c>
      <c r="D271" s="8" t="s">
        <v>799</v>
      </c>
      <c r="E271" s="8">
        <v>6.2500000271377296E-2</v>
      </c>
    </row>
    <row r="272" spans="1:5" ht="24.75">
      <c r="A272" s="8" t="s">
        <v>106</v>
      </c>
      <c r="B272" s="8" t="s">
        <v>67</v>
      </c>
      <c r="C272" s="8" t="s">
        <v>93</v>
      </c>
      <c r="D272" s="8" t="s">
        <v>800</v>
      </c>
      <c r="E272" s="8">
        <v>6.2500000271377296E-2</v>
      </c>
    </row>
    <row r="273" spans="1:5" ht="24.75">
      <c r="A273" s="8" t="s">
        <v>106</v>
      </c>
      <c r="B273" s="8" t="s">
        <v>67</v>
      </c>
      <c r="C273" s="8" t="s">
        <v>93</v>
      </c>
      <c r="D273" s="8" t="s">
        <v>801</v>
      </c>
      <c r="E273" s="8">
        <v>6.2500000271377296E-2</v>
      </c>
    </row>
    <row r="274" spans="1:5" ht="24.75">
      <c r="A274" s="8" t="s">
        <v>106</v>
      </c>
      <c r="B274" s="8" t="s">
        <v>67</v>
      </c>
      <c r="C274" s="8" t="s">
        <v>93</v>
      </c>
      <c r="D274" s="8" t="s">
        <v>802</v>
      </c>
      <c r="E274" s="8">
        <v>6.2500000271377296E-2</v>
      </c>
    </row>
    <row r="275" spans="1:5" ht="24.75">
      <c r="A275" s="8" t="s">
        <v>106</v>
      </c>
      <c r="B275" s="8" t="s">
        <v>67</v>
      </c>
      <c r="C275" s="8" t="s">
        <v>93</v>
      </c>
      <c r="D275" s="8" t="s">
        <v>803</v>
      </c>
      <c r="E275" s="8">
        <v>6.2500000271377296E-2</v>
      </c>
    </row>
    <row r="276" spans="1:5" ht="24.75">
      <c r="A276" s="8" t="s">
        <v>106</v>
      </c>
      <c r="B276" s="8" t="s">
        <v>67</v>
      </c>
      <c r="C276" s="8" t="s">
        <v>93</v>
      </c>
      <c r="D276" s="8" t="s">
        <v>804</v>
      </c>
      <c r="E276" s="8">
        <v>6.2500000271377296E-2</v>
      </c>
    </row>
    <row r="277" spans="1:5" ht="24.75">
      <c r="A277" s="8" t="s">
        <v>106</v>
      </c>
      <c r="B277" s="8" t="s">
        <v>67</v>
      </c>
      <c r="C277" s="8" t="s">
        <v>93</v>
      </c>
      <c r="D277" s="8" t="s">
        <v>805</v>
      </c>
      <c r="E277" s="8">
        <v>6.2500000271377296E-2</v>
      </c>
    </row>
    <row r="278" spans="1:5" ht="24.75">
      <c r="A278" s="8" t="s">
        <v>106</v>
      </c>
      <c r="B278" s="8" t="s">
        <v>67</v>
      </c>
      <c r="C278" s="8" t="s">
        <v>93</v>
      </c>
      <c r="D278" s="8" t="s">
        <v>806</v>
      </c>
      <c r="E278" s="8">
        <v>6.2500000271377296E-2</v>
      </c>
    </row>
    <row r="279" spans="1:5" ht="24.75">
      <c r="A279" s="8" t="s">
        <v>106</v>
      </c>
      <c r="B279" s="8" t="s">
        <v>67</v>
      </c>
      <c r="C279" s="8" t="s">
        <v>93</v>
      </c>
      <c r="D279" s="8" t="s">
        <v>807</v>
      </c>
      <c r="E279" s="8">
        <v>6.2500000271377296E-2</v>
      </c>
    </row>
    <row r="280" spans="1:5" ht="24.75">
      <c r="A280" s="8" t="s">
        <v>106</v>
      </c>
      <c r="B280" s="8" t="s">
        <v>67</v>
      </c>
      <c r="C280" s="8" t="s">
        <v>93</v>
      </c>
      <c r="D280" s="8" t="s">
        <v>808</v>
      </c>
      <c r="E280" s="8">
        <v>6.2500000271377296E-2</v>
      </c>
    </row>
    <row r="281" spans="1:5" ht="24.75">
      <c r="A281" s="8" t="s">
        <v>106</v>
      </c>
      <c r="B281" s="8" t="s">
        <v>67</v>
      </c>
      <c r="C281" s="8" t="s">
        <v>93</v>
      </c>
      <c r="D281" s="8" t="s">
        <v>809</v>
      </c>
      <c r="E281" s="8">
        <v>6.2500000271377296E-2</v>
      </c>
    </row>
    <row r="282" spans="1:5" ht="24.75">
      <c r="A282" s="8" t="s">
        <v>106</v>
      </c>
      <c r="B282" s="8" t="s">
        <v>67</v>
      </c>
      <c r="C282" s="8" t="s">
        <v>93</v>
      </c>
      <c r="D282" s="8" t="s">
        <v>810</v>
      </c>
      <c r="E282" s="8">
        <v>6.2500000271377296E-2</v>
      </c>
    </row>
    <row r="283" spans="1:5" ht="24.75">
      <c r="A283" s="8" t="s">
        <v>106</v>
      </c>
      <c r="B283" s="8" t="s">
        <v>67</v>
      </c>
      <c r="C283" s="8" t="s">
        <v>93</v>
      </c>
      <c r="D283" s="8" t="s">
        <v>811</v>
      </c>
      <c r="E283" s="8">
        <v>6.2500000271377296E-2</v>
      </c>
    </row>
    <row r="284" spans="1:5" ht="24.75">
      <c r="A284" s="8" t="s">
        <v>106</v>
      </c>
      <c r="B284" s="8" t="s">
        <v>67</v>
      </c>
      <c r="C284" s="8" t="s">
        <v>93</v>
      </c>
      <c r="D284" s="8" t="s">
        <v>812</v>
      </c>
      <c r="E284" s="8">
        <v>6.2500000271377296E-2</v>
      </c>
    </row>
    <row r="285" spans="1:5" ht="24.75">
      <c r="A285" s="8" t="s">
        <v>106</v>
      </c>
      <c r="B285" s="8" t="s">
        <v>67</v>
      </c>
      <c r="C285" s="8" t="s">
        <v>93</v>
      </c>
      <c r="D285" s="8" t="s">
        <v>813</v>
      </c>
      <c r="E285" s="8">
        <v>6.2500000271377296E-2</v>
      </c>
    </row>
    <row r="286" spans="1:5" ht="24.75">
      <c r="A286" s="8" t="s">
        <v>106</v>
      </c>
      <c r="B286" s="8" t="s">
        <v>67</v>
      </c>
      <c r="C286" s="8" t="s">
        <v>93</v>
      </c>
      <c r="D286" s="8" t="s">
        <v>814</v>
      </c>
      <c r="E286" s="8">
        <v>6.2500000271377296E-2</v>
      </c>
    </row>
    <row r="287" spans="1:5" ht="24.75">
      <c r="A287" s="8" t="s">
        <v>106</v>
      </c>
      <c r="B287" s="8" t="s">
        <v>67</v>
      </c>
      <c r="C287" s="8" t="s">
        <v>93</v>
      </c>
      <c r="D287" s="8" t="s">
        <v>815</v>
      </c>
      <c r="E287" s="8">
        <v>6.2500000271377296E-2</v>
      </c>
    </row>
    <row r="288" spans="1:5" ht="24.75">
      <c r="A288" s="8" t="s">
        <v>106</v>
      </c>
      <c r="B288" s="8" t="s">
        <v>67</v>
      </c>
      <c r="C288" s="8" t="s">
        <v>93</v>
      </c>
      <c r="D288" s="8" t="s">
        <v>816</v>
      </c>
      <c r="E288" s="8">
        <v>6.2500000271377296E-2</v>
      </c>
    </row>
    <row r="289" spans="1:5" ht="24.75">
      <c r="A289" s="8" t="s">
        <v>106</v>
      </c>
      <c r="B289" s="8" t="s">
        <v>67</v>
      </c>
      <c r="C289" s="8" t="s">
        <v>93</v>
      </c>
      <c r="D289" s="8" t="s">
        <v>817</v>
      </c>
      <c r="E289" s="8">
        <v>6.2500000271377296E-2</v>
      </c>
    </row>
    <row r="290" spans="1:5" ht="24.75">
      <c r="A290" s="8" t="s">
        <v>106</v>
      </c>
      <c r="B290" s="8" t="s">
        <v>67</v>
      </c>
      <c r="C290" s="8" t="s">
        <v>93</v>
      </c>
      <c r="D290" s="8" t="s">
        <v>818</v>
      </c>
      <c r="E290" s="8">
        <v>6.2500000271377296E-2</v>
      </c>
    </row>
    <row r="291" spans="1:5" ht="24.75">
      <c r="A291" s="8" t="s">
        <v>106</v>
      </c>
      <c r="B291" s="8" t="s">
        <v>67</v>
      </c>
      <c r="C291" s="8" t="s">
        <v>93</v>
      </c>
      <c r="D291" s="8" t="s">
        <v>819</v>
      </c>
      <c r="E291" s="8">
        <v>6.2500000271377296E-2</v>
      </c>
    </row>
    <row r="292" spans="1:5" ht="24.75">
      <c r="A292" s="8" t="s">
        <v>106</v>
      </c>
      <c r="B292" s="8" t="s">
        <v>67</v>
      </c>
      <c r="C292" s="8" t="s">
        <v>93</v>
      </c>
      <c r="D292" s="8" t="s">
        <v>820</v>
      </c>
      <c r="E292" s="8">
        <v>6.2500000271377296E-2</v>
      </c>
    </row>
    <row r="293" spans="1:5" ht="24.75">
      <c r="A293" s="8" t="s">
        <v>106</v>
      </c>
      <c r="B293" s="8" t="s">
        <v>67</v>
      </c>
      <c r="C293" s="8" t="s">
        <v>93</v>
      </c>
      <c r="D293" s="8" t="s">
        <v>821</v>
      </c>
      <c r="E293" s="8">
        <v>6.2500000271377296E-2</v>
      </c>
    </row>
    <row r="294" spans="1:5" ht="24.75">
      <c r="A294" s="8" t="s">
        <v>106</v>
      </c>
      <c r="B294" s="8" t="s">
        <v>67</v>
      </c>
      <c r="C294" s="8" t="s">
        <v>93</v>
      </c>
      <c r="D294" s="8" t="s">
        <v>822</v>
      </c>
      <c r="E294" s="8">
        <v>6.2500000271377296E-2</v>
      </c>
    </row>
    <row r="295" spans="1:5" ht="24.75">
      <c r="A295" s="8" t="s">
        <v>106</v>
      </c>
      <c r="B295" s="8" t="s">
        <v>67</v>
      </c>
      <c r="C295" s="8" t="s">
        <v>93</v>
      </c>
      <c r="D295" s="8" t="s">
        <v>823</v>
      </c>
      <c r="E295" s="8">
        <v>6.2500000271377296E-2</v>
      </c>
    </row>
    <row r="296" spans="1:5" ht="24.75">
      <c r="A296" s="8" t="s">
        <v>106</v>
      </c>
      <c r="B296" s="8" t="s">
        <v>67</v>
      </c>
      <c r="C296" s="8" t="s">
        <v>93</v>
      </c>
      <c r="D296" s="8" t="s">
        <v>824</v>
      </c>
      <c r="E296" s="8">
        <v>6.2500000271377296E-2</v>
      </c>
    </row>
    <row r="297" spans="1:5" ht="24.75">
      <c r="A297" s="8" t="s">
        <v>106</v>
      </c>
      <c r="B297" s="8" t="s">
        <v>67</v>
      </c>
      <c r="C297" s="8" t="s">
        <v>93</v>
      </c>
      <c r="D297" s="8" t="s">
        <v>825</v>
      </c>
      <c r="E297" s="8">
        <v>6.2500000271377296E-2</v>
      </c>
    </row>
    <row r="298" spans="1:5" ht="24.75">
      <c r="A298" s="8" t="s">
        <v>106</v>
      </c>
      <c r="B298" s="8" t="s">
        <v>67</v>
      </c>
      <c r="C298" s="8" t="s">
        <v>93</v>
      </c>
      <c r="D298" s="8" t="s">
        <v>826</v>
      </c>
      <c r="E298" s="8">
        <v>6.2500000271377296E-2</v>
      </c>
    </row>
    <row r="299" spans="1:5" ht="24.75">
      <c r="A299" s="8" t="s">
        <v>106</v>
      </c>
      <c r="B299" s="8" t="s">
        <v>67</v>
      </c>
      <c r="C299" s="8" t="s">
        <v>93</v>
      </c>
      <c r="D299" s="8" t="s">
        <v>827</v>
      </c>
      <c r="E299" s="8">
        <v>6.2500000271377296E-2</v>
      </c>
    </row>
    <row r="300" spans="1:5" ht="24.75">
      <c r="A300" s="8" t="s">
        <v>106</v>
      </c>
      <c r="B300" s="8" t="s">
        <v>67</v>
      </c>
      <c r="C300" s="8" t="s">
        <v>93</v>
      </c>
      <c r="D300" s="8" t="s">
        <v>828</v>
      </c>
      <c r="E300" s="8">
        <v>6.2500000271377296E-2</v>
      </c>
    </row>
    <row r="301" spans="1:5" ht="24.75">
      <c r="A301" s="8" t="s">
        <v>106</v>
      </c>
      <c r="B301" s="8" t="s">
        <v>67</v>
      </c>
      <c r="C301" s="8" t="s">
        <v>93</v>
      </c>
      <c r="D301" s="8" t="s">
        <v>829</v>
      </c>
      <c r="E301" s="8">
        <v>6.2500000271377296E-2</v>
      </c>
    </row>
    <row r="302" spans="1:5" ht="24.75">
      <c r="A302" s="8" t="s">
        <v>106</v>
      </c>
      <c r="B302" s="8" t="s">
        <v>67</v>
      </c>
      <c r="C302" s="8" t="s">
        <v>93</v>
      </c>
      <c r="D302" s="8" t="s">
        <v>830</v>
      </c>
      <c r="E302" s="8">
        <v>6.2500000271377296E-2</v>
      </c>
    </row>
    <row r="303" spans="1:5" ht="24.75">
      <c r="A303" s="8" t="s">
        <v>106</v>
      </c>
      <c r="B303" s="8" t="s">
        <v>67</v>
      </c>
      <c r="C303" s="8" t="s">
        <v>93</v>
      </c>
      <c r="D303" s="8" t="s">
        <v>831</v>
      </c>
      <c r="E303" s="8">
        <v>6.2500000271377296E-2</v>
      </c>
    </row>
    <row r="304" spans="1:5" ht="24.75">
      <c r="A304" s="8" t="s">
        <v>106</v>
      </c>
      <c r="B304" s="8" t="s">
        <v>67</v>
      </c>
      <c r="C304" s="8" t="s">
        <v>93</v>
      </c>
      <c r="D304" s="8" t="s">
        <v>832</v>
      </c>
      <c r="E304" s="8">
        <v>6.2500000271377296E-2</v>
      </c>
    </row>
    <row r="305" spans="1:5" ht="24.75">
      <c r="A305" s="8" t="s">
        <v>106</v>
      </c>
      <c r="B305" s="8" t="s">
        <v>67</v>
      </c>
      <c r="C305" s="8" t="s">
        <v>93</v>
      </c>
      <c r="D305" s="8" t="s">
        <v>833</v>
      </c>
      <c r="E305" s="8">
        <v>6.2500000271377296E-2</v>
      </c>
    </row>
    <row r="306" spans="1:5" ht="24.75">
      <c r="A306" s="8" t="s">
        <v>106</v>
      </c>
      <c r="B306" s="8" t="s">
        <v>67</v>
      </c>
      <c r="C306" s="8" t="s">
        <v>93</v>
      </c>
      <c r="D306" s="8" t="s">
        <v>834</v>
      </c>
      <c r="E306" s="8">
        <v>6.2500000271377296E-2</v>
      </c>
    </row>
    <row r="307" spans="1:5" ht="24.75">
      <c r="A307" s="8" t="s">
        <v>106</v>
      </c>
      <c r="B307" s="8" t="s">
        <v>67</v>
      </c>
      <c r="C307" s="8" t="s">
        <v>93</v>
      </c>
      <c r="D307" s="8" t="s">
        <v>835</v>
      </c>
      <c r="E307" s="8">
        <v>6.2500000271377296E-2</v>
      </c>
    </row>
    <row r="308" spans="1:5" ht="24.75">
      <c r="A308" s="8" t="s">
        <v>106</v>
      </c>
      <c r="B308" s="8" t="s">
        <v>67</v>
      </c>
      <c r="C308" s="8" t="s">
        <v>93</v>
      </c>
      <c r="D308" s="8" t="s">
        <v>836</v>
      </c>
      <c r="E308" s="8">
        <v>6.2500000271377296E-2</v>
      </c>
    </row>
    <row r="309" spans="1:5" ht="24.75">
      <c r="A309" s="8" t="s">
        <v>106</v>
      </c>
      <c r="B309" s="8" t="s">
        <v>67</v>
      </c>
      <c r="C309" s="8" t="s">
        <v>93</v>
      </c>
      <c r="D309" s="8" t="s">
        <v>837</v>
      </c>
      <c r="E309" s="8">
        <v>6.2500000271377296E-2</v>
      </c>
    </row>
    <row r="310" spans="1:5" ht="24.75">
      <c r="A310" s="8" t="s">
        <v>106</v>
      </c>
      <c r="B310" s="8" t="s">
        <v>67</v>
      </c>
      <c r="C310" s="8" t="s">
        <v>93</v>
      </c>
      <c r="D310" s="8" t="s">
        <v>838</v>
      </c>
      <c r="E310" s="8">
        <v>6.2500000271377296E-2</v>
      </c>
    </row>
    <row r="311" spans="1:5" ht="24.75">
      <c r="A311" s="8" t="s">
        <v>106</v>
      </c>
      <c r="B311" s="8" t="s">
        <v>67</v>
      </c>
      <c r="C311" s="8" t="s">
        <v>93</v>
      </c>
      <c r="D311" s="8" t="s">
        <v>839</v>
      </c>
      <c r="E311" s="8">
        <v>6.2500000271377296E-2</v>
      </c>
    </row>
    <row r="312" spans="1:5" ht="24.75">
      <c r="A312" s="8" t="s">
        <v>106</v>
      </c>
      <c r="B312" s="8" t="s">
        <v>67</v>
      </c>
      <c r="C312" s="8" t="s">
        <v>93</v>
      </c>
      <c r="D312" s="8" t="s">
        <v>840</v>
      </c>
      <c r="E312" s="8">
        <v>6.2500000271377296E-2</v>
      </c>
    </row>
    <row r="313" spans="1:5" ht="24.75">
      <c r="A313" s="8" t="s">
        <v>106</v>
      </c>
      <c r="B313" s="8" t="s">
        <v>67</v>
      </c>
      <c r="C313" s="8" t="s">
        <v>93</v>
      </c>
      <c r="D313" s="8" t="s">
        <v>841</v>
      </c>
      <c r="E313" s="8">
        <v>6.2500000271377296E-2</v>
      </c>
    </row>
    <row r="314" spans="1:5" ht="24.75">
      <c r="A314" s="8" t="s">
        <v>106</v>
      </c>
      <c r="B314" s="8" t="s">
        <v>67</v>
      </c>
      <c r="C314" s="8" t="s">
        <v>93</v>
      </c>
      <c r="D314" s="8" t="s">
        <v>842</v>
      </c>
      <c r="E314" s="8">
        <v>6.2500000271377296E-2</v>
      </c>
    </row>
    <row r="315" spans="1:5" ht="24.75">
      <c r="A315" s="8" t="s">
        <v>106</v>
      </c>
      <c r="B315" s="8" t="s">
        <v>67</v>
      </c>
      <c r="C315" s="8" t="s">
        <v>93</v>
      </c>
      <c r="D315" s="8" t="s">
        <v>843</v>
      </c>
      <c r="E315" s="8">
        <v>6.2500000271377296E-2</v>
      </c>
    </row>
    <row r="316" spans="1:5" ht="24.75">
      <c r="A316" s="8" t="s">
        <v>106</v>
      </c>
      <c r="B316" s="8" t="s">
        <v>67</v>
      </c>
      <c r="C316" s="8" t="s">
        <v>93</v>
      </c>
      <c r="D316" s="8" t="s">
        <v>844</v>
      </c>
      <c r="E316" s="8">
        <v>6.2500000271377296E-2</v>
      </c>
    </row>
    <row r="317" spans="1:5" ht="24.75">
      <c r="A317" s="8" t="s">
        <v>106</v>
      </c>
      <c r="B317" s="8" t="s">
        <v>67</v>
      </c>
      <c r="C317" s="8" t="s">
        <v>93</v>
      </c>
      <c r="D317" s="8" t="s">
        <v>845</v>
      </c>
      <c r="E317" s="8">
        <v>6.2500000271377296E-2</v>
      </c>
    </row>
    <row r="318" spans="1:5" ht="24.75">
      <c r="A318" s="8" t="s">
        <v>106</v>
      </c>
      <c r="B318" s="8" t="s">
        <v>67</v>
      </c>
      <c r="C318" s="8" t="s">
        <v>93</v>
      </c>
      <c r="D318" s="8" t="s">
        <v>846</v>
      </c>
      <c r="E318" s="8">
        <v>6.2500000271377296E-2</v>
      </c>
    </row>
    <row r="319" spans="1:5" ht="24.75">
      <c r="A319" s="8" t="s">
        <v>106</v>
      </c>
      <c r="B319" s="8" t="s">
        <v>67</v>
      </c>
      <c r="C319" s="8" t="s">
        <v>93</v>
      </c>
      <c r="D319" s="8" t="s">
        <v>847</v>
      </c>
      <c r="E319" s="8">
        <v>6.2500000271377296E-2</v>
      </c>
    </row>
    <row r="320" spans="1:5" ht="24.75">
      <c r="A320" s="8" t="s">
        <v>106</v>
      </c>
      <c r="B320" s="8" t="s">
        <v>67</v>
      </c>
      <c r="C320" s="8" t="s">
        <v>93</v>
      </c>
      <c r="D320" s="8" t="s">
        <v>848</v>
      </c>
      <c r="E320" s="8">
        <v>6.2500000271377296E-2</v>
      </c>
    </row>
    <row r="321" spans="1:5" ht="24.75">
      <c r="A321" s="8" t="s">
        <v>106</v>
      </c>
      <c r="B321" s="8" t="s">
        <v>67</v>
      </c>
      <c r="C321" s="8" t="s">
        <v>93</v>
      </c>
      <c r="D321" s="8" t="s">
        <v>849</v>
      </c>
      <c r="E321" s="8">
        <v>6.2500000271377296E-2</v>
      </c>
    </row>
    <row r="322" spans="1:5" ht="24.75">
      <c r="A322" s="8" t="s">
        <v>106</v>
      </c>
      <c r="B322" s="8" t="s">
        <v>67</v>
      </c>
      <c r="C322" s="8" t="s">
        <v>93</v>
      </c>
      <c r="D322" s="8" t="s">
        <v>850</v>
      </c>
      <c r="E322" s="8">
        <v>6.2500000271377296E-2</v>
      </c>
    </row>
    <row r="323" spans="1:5" ht="24.75">
      <c r="A323" s="8" t="s">
        <v>106</v>
      </c>
      <c r="B323" s="8" t="s">
        <v>67</v>
      </c>
      <c r="C323" s="8" t="s">
        <v>93</v>
      </c>
      <c r="D323" s="8" t="s">
        <v>851</v>
      </c>
      <c r="E323" s="8">
        <v>6.2500000271377296E-2</v>
      </c>
    </row>
    <row r="324" spans="1:5" ht="24.75">
      <c r="A324" s="8" t="s">
        <v>106</v>
      </c>
      <c r="B324" s="8" t="s">
        <v>67</v>
      </c>
      <c r="C324" s="8" t="s">
        <v>93</v>
      </c>
      <c r="D324" s="8" t="s">
        <v>852</v>
      </c>
      <c r="E324" s="8">
        <v>6.2500000271377296E-2</v>
      </c>
    </row>
    <row r="325" spans="1:5" ht="24.75">
      <c r="A325" s="8" t="s">
        <v>106</v>
      </c>
      <c r="B325" s="8" t="s">
        <v>67</v>
      </c>
      <c r="C325" s="8" t="s">
        <v>93</v>
      </c>
      <c r="D325" s="8" t="s">
        <v>853</v>
      </c>
      <c r="E325" s="8">
        <v>6.2500000271377296E-2</v>
      </c>
    </row>
    <row r="326" spans="1:5" ht="24.75">
      <c r="A326" s="8" t="s">
        <v>106</v>
      </c>
      <c r="B326" s="8" t="s">
        <v>67</v>
      </c>
      <c r="C326" s="8" t="s">
        <v>93</v>
      </c>
      <c r="D326" s="8" t="s">
        <v>854</v>
      </c>
      <c r="E326" s="8">
        <v>6.2500000271377296E-2</v>
      </c>
    </row>
    <row r="327" spans="1:5" ht="24.75">
      <c r="A327" s="8" t="s">
        <v>106</v>
      </c>
      <c r="B327" s="8" t="s">
        <v>67</v>
      </c>
      <c r="C327" s="8" t="s">
        <v>93</v>
      </c>
      <c r="D327" s="8" t="s">
        <v>855</v>
      </c>
      <c r="E327" s="8">
        <v>6.2500000271377296E-2</v>
      </c>
    </row>
    <row r="328" spans="1:5" ht="24.75">
      <c r="A328" s="8" t="s">
        <v>106</v>
      </c>
      <c r="B328" s="8" t="s">
        <v>67</v>
      </c>
      <c r="C328" s="8" t="s">
        <v>93</v>
      </c>
      <c r="D328" s="8" t="s">
        <v>856</v>
      </c>
      <c r="E328" s="8">
        <v>6.2500000271377296E-2</v>
      </c>
    </row>
    <row r="329" spans="1:5" ht="24.75">
      <c r="A329" s="8" t="s">
        <v>106</v>
      </c>
      <c r="B329" s="8" t="s">
        <v>67</v>
      </c>
      <c r="C329" s="8" t="s">
        <v>93</v>
      </c>
      <c r="D329" s="8" t="s">
        <v>857</v>
      </c>
      <c r="E329" s="8">
        <v>6.2500000271377296E-2</v>
      </c>
    </row>
    <row r="330" spans="1:5" ht="24.75">
      <c r="A330" s="8" t="s">
        <v>106</v>
      </c>
      <c r="B330" s="8" t="s">
        <v>67</v>
      </c>
      <c r="C330" s="8" t="s">
        <v>93</v>
      </c>
      <c r="D330" s="8" t="s">
        <v>858</v>
      </c>
      <c r="E330" s="8">
        <v>6.2500000271377296E-2</v>
      </c>
    </row>
    <row r="331" spans="1:5" ht="24.75">
      <c r="A331" s="8" t="s">
        <v>106</v>
      </c>
      <c r="B331" s="8" t="s">
        <v>67</v>
      </c>
      <c r="C331" s="8" t="s">
        <v>93</v>
      </c>
      <c r="D331" s="8" t="s">
        <v>859</v>
      </c>
      <c r="E331" s="8">
        <v>6.2500000271377296E-2</v>
      </c>
    </row>
    <row r="332" spans="1:5" ht="24.75">
      <c r="A332" s="8" t="s">
        <v>106</v>
      </c>
      <c r="B332" s="8" t="s">
        <v>67</v>
      </c>
      <c r="C332" s="8" t="s">
        <v>93</v>
      </c>
      <c r="D332" s="8" t="s">
        <v>860</v>
      </c>
      <c r="E332" s="8">
        <v>6.2500000271377296E-2</v>
      </c>
    </row>
    <row r="333" spans="1:5" ht="24.75">
      <c r="A333" s="8" t="s">
        <v>106</v>
      </c>
      <c r="B333" s="8" t="s">
        <v>67</v>
      </c>
      <c r="C333" s="8" t="s">
        <v>93</v>
      </c>
      <c r="D333" s="8" t="s">
        <v>861</v>
      </c>
      <c r="E333" s="8">
        <v>6.2500000271377296E-2</v>
      </c>
    </row>
    <row r="334" spans="1:5" ht="24.75">
      <c r="A334" s="8" t="s">
        <v>106</v>
      </c>
      <c r="B334" s="8" t="s">
        <v>67</v>
      </c>
      <c r="C334" s="8" t="s">
        <v>93</v>
      </c>
      <c r="D334" s="8" t="s">
        <v>862</v>
      </c>
      <c r="E334" s="8">
        <v>6.2500000271377296E-2</v>
      </c>
    </row>
    <row r="335" spans="1:5" ht="24.75">
      <c r="A335" s="8" t="s">
        <v>106</v>
      </c>
      <c r="B335" s="8" t="s">
        <v>67</v>
      </c>
      <c r="C335" s="8" t="s">
        <v>93</v>
      </c>
      <c r="D335" s="8" t="s">
        <v>863</v>
      </c>
      <c r="E335" s="8">
        <v>6.2500000271377296E-2</v>
      </c>
    </row>
    <row r="336" spans="1:5" ht="24.75">
      <c r="A336" s="8" t="s">
        <v>106</v>
      </c>
      <c r="B336" s="8" t="s">
        <v>67</v>
      </c>
      <c r="C336" s="8" t="s">
        <v>93</v>
      </c>
      <c r="D336" s="8" t="s">
        <v>864</v>
      </c>
      <c r="E336" s="8">
        <v>6.2500000271377296E-2</v>
      </c>
    </row>
    <row r="337" spans="1:5" ht="24.75">
      <c r="A337" s="8" t="s">
        <v>106</v>
      </c>
      <c r="B337" s="8" t="s">
        <v>67</v>
      </c>
      <c r="C337" s="8" t="s">
        <v>93</v>
      </c>
      <c r="D337" s="8" t="s">
        <v>865</v>
      </c>
      <c r="E337" s="8">
        <v>6.2500000271377296E-2</v>
      </c>
    </row>
    <row r="338" spans="1:5">
      <c r="A338" s="1" t="s">
        <v>60</v>
      </c>
      <c r="B338" s="1" t="s">
        <v>60</v>
      </c>
      <c r="C338" s="1">
        <f>SUBTOTAL(103,Elements10_2_81[Elemento])</f>
        <v>331</v>
      </c>
      <c r="D338" s="1" t="s">
        <v>60</v>
      </c>
      <c r="E338" s="1">
        <f>SUBTOTAL(109,Elements10_2_81[Totais:])</f>
        <v>20.687500089825956</v>
      </c>
    </row>
  </sheetData>
  <mergeCells count="3">
    <mergeCell ref="A1:E2"/>
    <mergeCell ref="A4:E4"/>
    <mergeCell ref="A5:E5"/>
  </mergeCells>
  <hyperlinks>
    <hyperlink ref="A1" location="'10.2.8'!A1" display="PISO TATIL DE BORRACHA,ALERTA,PARA ACESSIBILIDADE,CONFORME A" xr:uid="{00000000-0004-0000-1300-000000000000}"/>
    <hyperlink ref="B1" location="'10.2.8'!A1" display="PISO TATIL DE BORRACHA,ALERTA,PARA ACESSIBILIDADE,CONFORME A" xr:uid="{00000000-0004-0000-1300-000001000000}"/>
    <hyperlink ref="C1" location="'10.2.8'!A1" display="PISO TATIL DE BORRACHA,ALERTA,PARA ACESSIBILIDADE,CONFORME A" xr:uid="{00000000-0004-0000-1300-000002000000}"/>
    <hyperlink ref="D1" location="'10.2.8'!A1" display="PISO TATIL DE BORRACHA,ALERTA,PARA ACESSIBILIDADE,CONFORME A" xr:uid="{00000000-0004-0000-1300-000003000000}"/>
    <hyperlink ref="E1" location="'10.2.8'!A1" display="PISO TATIL DE BORRACHA,ALERTA,PARA ACESSIBILIDADE,CONFORME A" xr:uid="{00000000-0004-0000-1300-000004000000}"/>
    <hyperlink ref="A2" location="'10.2.8'!A1" display="PISO TATIL DE BORRACHA,ALERTA,PARA ACESSIBILIDADE,CONFORME A" xr:uid="{00000000-0004-0000-1300-000005000000}"/>
    <hyperlink ref="B2" location="'10.2.8'!A1" display="PISO TATIL DE BORRACHA,ALERTA,PARA ACESSIBILIDADE,CONFORME A" xr:uid="{00000000-0004-0000-1300-000006000000}"/>
    <hyperlink ref="C2" location="'10.2.8'!A1" display="PISO TATIL DE BORRACHA,ALERTA,PARA ACESSIBILIDADE,CONFORME A" xr:uid="{00000000-0004-0000-1300-000007000000}"/>
    <hyperlink ref="D2" location="'10.2.8'!A1" display="PISO TATIL DE BORRACHA,ALERTA,PARA ACESSIBILIDADE,CONFORME A" xr:uid="{00000000-0004-0000-1300-000008000000}"/>
    <hyperlink ref="E2" location="'10.2.8'!A1" display="PISO TATIL DE BORRACHA,ALERTA,PARA ACESSIBILIDADE,CONFORME A" xr:uid="{00000000-0004-0000-1300-000009000000}"/>
    <hyperlink ref="A4" location="'10.2.8'!A1" display="------" xr:uid="{00000000-0004-0000-1300-00000A000000}"/>
    <hyperlink ref="B4" location="'10.2.8'!A1" display="------" xr:uid="{00000000-0004-0000-1300-00000B000000}"/>
    <hyperlink ref="C4" location="'10.2.8'!A1" display="------" xr:uid="{00000000-0004-0000-1300-00000C000000}"/>
    <hyperlink ref="D4" location="'10.2.8'!A1" display="------" xr:uid="{00000000-0004-0000-1300-00000D000000}"/>
    <hyperlink ref="E4" location="'10.2.8'!A1" display="------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7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49</v>
      </c>
      <c r="B1" s="20" t="s">
        <v>49</v>
      </c>
      <c r="C1" s="20" t="s">
        <v>49</v>
      </c>
      <c r="D1" s="20" t="s">
        <v>49</v>
      </c>
      <c r="E1" s="20" t="s">
        <v>49</v>
      </c>
    </row>
    <row r="2" spans="1:5">
      <c r="A2" s="20" t="s">
        <v>49</v>
      </c>
      <c r="B2" s="20" t="s">
        <v>49</v>
      </c>
      <c r="C2" s="20" t="s">
        <v>49</v>
      </c>
      <c r="D2" s="20" t="s">
        <v>49</v>
      </c>
      <c r="E2" s="20" t="s">
        <v>49</v>
      </c>
    </row>
    <row r="4" spans="1:5">
      <c r="A4" s="15" t="s">
        <v>94</v>
      </c>
      <c r="B4" s="15" t="s">
        <v>94</v>
      </c>
      <c r="C4" s="15" t="s">
        <v>94</v>
      </c>
      <c r="D4" s="15" t="s">
        <v>94</v>
      </c>
      <c r="E4" s="15" t="s">
        <v>94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96</v>
      </c>
      <c r="D7" s="8" t="s">
        <v>866</v>
      </c>
      <c r="E7" s="8">
        <v>2.4400001952000197</v>
      </c>
    </row>
    <row r="8" spans="1:5" ht="24.75">
      <c r="A8" s="8" t="s">
        <v>106</v>
      </c>
      <c r="B8" s="8" t="s">
        <v>67</v>
      </c>
      <c r="C8" s="8" t="s">
        <v>96</v>
      </c>
      <c r="D8" s="8" t="s">
        <v>867</v>
      </c>
      <c r="E8" s="8">
        <v>2.4400001952000197</v>
      </c>
    </row>
    <row r="9" spans="1:5" ht="24.75">
      <c r="A9" s="8" t="s">
        <v>106</v>
      </c>
      <c r="B9" s="8" t="s">
        <v>67</v>
      </c>
      <c r="C9" s="8" t="s">
        <v>96</v>
      </c>
      <c r="D9" s="8" t="s">
        <v>868</v>
      </c>
      <c r="E9" s="8">
        <v>2.7000005447568753</v>
      </c>
    </row>
    <row r="10" spans="1:5" ht="24.75">
      <c r="A10" s="8" t="s">
        <v>106</v>
      </c>
      <c r="B10" s="8" t="s">
        <v>67</v>
      </c>
      <c r="C10" s="8" t="s">
        <v>96</v>
      </c>
      <c r="D10" s="8" t="s">
        <v>869</v>
      </c>
      <c r="E10" s="8">
        <v>3.9000005879999713</v>
      </c>
    </row>
    <row r="11" spans="1:5" ht="24.75">
      <c r="A11" s="8" t="s">
        <v>106</v>
      </c>
      <c r="B11" s="8" t="s">
        <v>67</v>
      </c>
      <c r="C11" s="8" t="s">
        <v>96</v>
      </c>
      <c r="D11" s="8" t="s">
        <v>870</v>
      </c>
      <c r="E11" s="8">
        <v>2.2599998767999949</v>
      </c>
    </row>
    <row r="12" spans="1:5" ht="24.75">
      <c r="A12" s="8" t="s">
        <v>106</v>
      </c>
      <c r="B12" s="8" t="s">
        <v>67</v>
      </c>
      <c r="C12" s="8" t="s">
        <v>96</v>
      </c>
      <c r="D12" s="8" t="s">
        <v>871</v>
      </c>
      <c r="E12" s="8">
        <v>2.4200001152185915</v>
      </c>
    </row>
    <row r="13" spans="1:5" ht="24.75">
      <c r="A13" s="8" t="s">
        <v>106</v>
      </c>
      <c r="B13" s="8" t="s">
        <v>67</v>
      </c>
      <c r="C13" s="8" t="s">
        <v>96</v>
      </c>
      <c r="D13" s="8" t="s">
        <v>872</v>
      </c>
      <c r="E13" s="8">
        <v>2.4200003441004658</v>
      </c>
    </row>
    <row r="14" spans="1:5" ht="24.75">
      <c r="A14" s="8" t="s">
        <v>106</v>
      </c>
      <c r="B14" s="8" t="s">
        <v>67</v>
      </c>
      <c r="C14" s="8" t="s">
        <v>96</v>
      </c>
      <c r="D14" s="8" t="s">
        <v>873</v>
      </c>
      <c r="E14" s="8">
        <v>2.4199998767999933</v>
      </c>
    </row>
    <row r="15" spans="1:5" ht="24.75">
      <c r="A15" s="8" t="s">
        <v>106</v>
      </c>
      <c r="B15" s="8" t="s">
        <v>67</v>
      </c>
      <c r="C15" s="8" t="s">
        <v>96</v>
      </c>
      <c r="D15" s="8" t="s">
        <v>874</v>
      </c>
      <c r="E15" s="8">
        <v>2.4199998768000022</v>
      </c>
    </row>
    <row r="16" spans="1:5" ht="24.75">
      <c r="A16" s="8" t="s">
        <v>106</v>
      </c>
      <c r="B16" s="8" t="s">
        <v>67</v>
      </c>
      <c r="C16" s="8" t="s">
        <v>96</v>
      </c>
      <c r="D16" s="8" t="s">
        <v>875</v>
      </c>
      <c r="E16" s="8">
        <v>2.4199998768000022</v>
      </c>
    </row>
    <row r="17" spans="1:5" ht="24.75">
      <c r="A17" s="8" t="s">
        <v>106</v>
      </c>
      <c r="B17" s="8" t="s">
        <v>67</v>
      </c>
      <c r="C17" s="8" t="s">
        <v>96</v>
      </c>
      <c r="D17" s="8" t="s">
        <v>876</v>
      </c>
      <c r="E17" s="8">
        <v>2.4400006368000082</v>
      </c>
    </row>
    <row r="18" spans="1:5" ht="24.75">
      <c r="A18" s="8" t="s">
        <v>106</v>
      </c>
      <c r="B18" s="8" t="s">
        <v>67</v>
      </c>
      <c r="C18" s="8" t="s">
        <v>96</v>
      </c>
      <c r="D18" s="8" t="s">
        <v>877</v>
      </c>
      <c r="E18" s="8">
        <v>2.4400006367999691</v>
      </c>
    </row>
    <row r="19" spans="1:5" ht="24.75">
      <c r="A19" s="8" t="s">
        <v>106</v>
      </c>
      <c r="B19" s="8" t="s">
        <v>67</v>
      </c>
      <c r="C19" s="8" t="s">
        <v>96</v>
      </c>
      <c r="D19" s="8" t="s">
        <v>878</v>
      </c>
      <c r="E19" s="8">
        <v>3.8999999999999972</v>
      </c>
    </row>
    <row r="20" spans="1:5" ht="24.75">
      <c r="A20" s="8" t="s">
        <v>106</v>
      </c>
      <c r="B20" s="8" t="s">
        <v>67</v>
      </c>
      <c r="C20" s="8" t="s">
        <v>96</v>
      </c>
      <c r="D20" s="8" t="s">
        <v>879</v>
      </c>
      <c r="E20" s="8">
        <v>2.0972622370035152</v>
      </c>
    </row>
    <row r="21" spans="1:5" ht="24.75">
      <c r="A21" s="8" t="s">
        <v>106</v>
      </c>
      <c r="B21" s="8" t="s">
        <v>67</v>
      </c>
      <c r="C21" s="8" t="s">
        <v>96</v>
      </c>
      <c r="D21" s="8" t="s">
        <v>880</v>
      </c>
      <c r="E21" s="8">
        <v>2.0972622370035152</v>
      </c>
    </row>
    <row r="22" spans="1:5" ht="24.75">
      <c r="A22" s="8" t="s">
        <v>106</v>
      </c>
      <c r="B22" s="8" t="s">
        <v>67</v>
      </c>
      <c r="C22" s="8" t="s">
        <v>96</v>
      </c>
      <c r="D22" s="8" t="s">
        <v>881</v>
      </c>
      <c r="E22" s="8">
        <v>2.0972622370035112</v>
      </c>
    </row>
    <row r="23" spans="1:5" ht="24.75">
      <c r="A23" s="8" t="s">
        <v>106</v>
      </c>
      <c r="B23" s="8" t="s">
        <v>67</v>
      </c>
      <c r="C23" s="8" t="s">
        <v>96</v>
      </c>
      <c r="D23" s="8" t="s">
        <v>882</v>
      </c>
      <c r="E23" s="8">
        <v>2.0972622370035112</v>
      </c>
    </row>
    <row r="24" spans="1:5" ht="24.75">
      <c r="A24" s="8" t="s">
        <v>106</v>
      </c>
      <c r="B24" s="8" t="s">
        <v>67</v>
      </c>
      <c r="C24" s="8" t="s">
        <v>96</v>
      </c>
      <c r="D24" s="8" t="s">
        <v>883</v>
      </c>
      <c r="E24" s="8">
        <v>2.0972622370035112</v>
      </c>
    </row>
    <row r="25" spans="1:5" ht="24.75">
      <c r="A25" s="8" t="s">
        <v>106</v>
      </c>
      <c r="B25" s="8" t="s">
        <v>67</v>
      </c>
      <c r="C25" s="8" t="s">
        <v>96</v>
      </c>
      <c r="D25" s="8" t="s">
        <v>884</v>
      </c>
      <c r="E25" s="8">
        <v>2.0972622370035152</v>
      </c>
    </row>
    <row r="26" spans="1:5" ht="24.75">
      <c r="A26" s="8" t="s">
        <v>106</v>
      </c>
      <c r="B26" s="8" t="s">
        <v>67</v>
      </c>
      <c r="C26" s="8" t="s">
        <v>96</v>
      </c>
      <c r="D26" s="8" t="s">
        <v>885</v>
      </c>
      <c r="E26" s="8">
        <v>2.0972623081123487</v>
      </c>
    </row>
    <row r="27" spans="1:5" ht="24.75">
      <c r="A27" s="8" t="s">
        <v>106</v>
      </c>
      <c r="B27" s="8" t="s">
        <v>67</v>
      </c>
      <c r="C27" s="8" t="s">
        <v>96</v>
      </c>
      <c r="D27" s="8" t="s">
        <v>886</v>
      </c>
      <c r="E27" s="8">
        <v>2.0972622370035152</v>
      </c>
    </row>
    <row r="28" spans="1:5" ht="24.75">
      <c r="A28" s="8" t="s">
        <v>106</v>
      </c>
      <c r="B28" s="8" t="s">
        <v>67</v>
      </c>
      <c r="C28" s="8" t="s">
        <v>96</v>
      </c>
      <c r="D28" s="8" t="s">
        <v>887</v>
      </c>
      <c r="E28" s="8">
        <v>2.0972622370035152</v>
      </c>
    </row>
    <row r="29" spans="1:5" ht="24.75">
      <c r="A29" s="8" t="s">
        <v>106</v>
      </c>
      <c r="B29" s="8" t="s">
        <v>67</v>
      </c>
      <c r="C29" s="8" t="s">
        <v>96</v>
      </c>
      <c r="D29" s="8" t="s">
        <v>888</v>
      </c>
      <c r="E29" s="8">
        <v>2.0972622286928915</v>
      </c>
    </row>
    <row r="30" spans="1:5" ht="24.75">
      <c r="A30" s="8" t="s">
        <v>106</v>
      </c>
      <c r="B30" s="8" t="s">
        <v>67</v>
      </c>
      <c r="C30" s="8" t="s">
        <v>96</v>
      </c>
      <c r="D30" s="8" t="s">
        <v>889</v>
      </c>
      <c r="E30" s="8">
        <v>2.0972622370035241</v>
      </c>
    </row>
    <row r="31" spans="1:5" ht="24.75">
      <c r="A31" s="8" t="s">
        <v>106</v>
      </c>
      <c r="B31" s="8" t="s">
        <v>67</v>
      </c>
      <c r="C31" s="8" t="s">
        <v>96</v>
      </c>
      <c r="D31" s="8" t="s">
        <v>890</v>
      </c>
      <c r="E31" s="8">
        <v>2.0972622370035112</v>
      </c>
    </row>
    <row r="32" spans="1:5" ht="24.75">
      <c r="A32" s="8" t="s">
        <v>106</v>
      </c>
      <c r="B32" s="8" t="s">
        <v>67</v>
      </c>
      <c r="C32" s="8" t="s">
        <v>96</v>
      </c>
      <c r="D32" s="8" t="s">
        <v>891</v>
      </c>
      <c r="E32" s="8">
        <v>2.0972622370035068</v>
      </c>
    </row>
    <row r="33" spans="1:5" ht="24.75">
      <c r="A33" s="8" t="s">
        <v>106</v>
      </c>
      <c r="B33" s="8" t="s">
        <v>67</v>
      </c>
      <c r="C33" s="8" t="s">
        <v>96</v>
      </c>
      <c r="D33" s="8" t="s">
        <v>892</v>
      </c>
      <c r="E33" s="8">
        <v>2.0972622370035112</v>
      </c>
    </row>
    <row r="34" spans="1:5" ht="24.75">
      <c r="A34" s="8" t="s">
        <v>106</v>
      </c>
      <c r="B34" s="8" t="s">
        <v>67</v>
      </c>
      <c r="C34" s="8" t="s">
        <v>96</v>
      </c>
      <c r="D34" s="8" t="s">
        <v>893</v>
      </c>
      <c r="E34" s="8">
        <v>2.0972622370035112</v>
      </c>
    </row>
    <row r="35" spans="1:5" ht="24.75">
      <c r="A35" s="8" t="s">
        <v>106</v>
      </c>
      <c r="B35" s="8" t="s">
        <v>67</v>
      </c>
      <c r="C35" s="8" t="s">
        <v>96</v>
      </c>
      <c r="D35" s="8" t="s">
        <v>894</v>
      </c>
      <c r="E35" s="8">
        <v>2.0972622370035112</v>
      </c>
    </row>
    <row r="36" spans="1:5" ht="24.75">
      <c r="A36" s="8" t="s">
        <v>106</v>
      </c>
      <c r="B36" s="8" t="s">
        <v>67</v>
      </c>
      <c r="C36" s="8" t="s">
        <v>96</v>
      </c>
      <c r="D36" s="8" t="s">
        <v>895</v>
      </c>
      <c r="E36" s="8">
        <v>2.0972622370035152</v>
      </c>
    </row>
    <row r="37" spans="1:5" ht="24.75">
      <c r="A37" s="8" t="s">
        <v>106</v>
      </c>
      <c r="B37" s="8" t="s">
        <v>67</v>
      </c>
      <c r="C37" s="8" t="s">
        <v>96</v>
      </c>
      <c r="D37" s="8" t="s">
        <v>896</v>
      </c>
      <c r="E37" s="8">
        <v>2.1000004160000008</v>
      </c>
    </row>
    <row r="38" spans="1:5" ht="24.75">
      <c r="A38" s="8" t="s">
        <v>106</v>
      </c>
      <c r="B38" s="8" t="s">
        <v>67</v>
      </c>
      <c r="C38" s="8" t="s">
        <v>96</v>
      </c>
      <c r="D38" s="8" t="s">
        <v>897</v>
      </c>
      <c r="E38" s="8">
        <v>2.1000004160000008</v>
      </c>
    </row>
    <row r="39" spans="1:5" ht="24.75">
      <c r="A39" s="8" t="s">
        <v>106</v>
      </c>
      <c r="B39" s="8" t="s">
        <v>67</v>
      </c>
      <c r="C39" s="8" t="s">
        <v>96</v>
      </c>
      <c r="D39" s="8" t="s">
        <v>898</v>
      </c>
      <c r="E39" s="8">
        <v>2.1000004159999963</v>
      </c>
    </row>
    <row r="40" spans="1:5" ht="24.75">
      <c r="A40" s="8" t="s">
        <v>106</v>
      </c>
      <c r="B40" s="8" t="s">
        <v>67</v>
      </c>
      <c r="C40" s="8" t="s">
        <v>96</v>
      </c>
      <c r="D40" s="8" t="s">
        <v>899</v>
      </c>
      <c r="E40" s="8">
        <v>2.1000004159999985</v>
      </c>
    </row>
    <row r="41" spans="1:5" ht="24.75">
      <c r="A41" s="8" t="s">
        <v>106</v>
      </c>
      <c r="B41" s="8" t="s">
        <v>67</v>
      </c>
      <c r="C41" s="8" t="s">
        <v>96</v>
      </c>
      <c r="D41" s="8" t="s">
        <v>900</v>
      </c>
      <c r="E41" s="8">
        <v>2.0972622370035112</v>
      </c>
    </row>
    <row r="42" spans="1:5" ht="24.75">
      <c r="A42" s="8" t="s">
        <v>106</v>
      </c>
      <c r="B42" s="8" t="s">
        <v>67</v>
      </c>
      <c r="C42" s="8" t="s">
        <v>96</v>
      </c>
      <c r="D42" s="8" t="s">
        <v>901</v>
      </c>
      <c r="E42" s="8">
        <v>2.0972622370035112</v>
      </c>
    </row>
    <row r="43" spans="1:5" ht="24.75">
      <c r="A43" s="8" t="s">
        <v>106</v>
      </c>
      <c r="B43" s="8" t="s">
        <v>67</v>
      </c>
      <c r="C43" s="8" t="s">
        <v>96</v>
      </c>
      <c r="D43" s="8" t="s">
        <v>902</v>
      </c>
      <c r="E43" s="8">
        <v>2.0972622370035152</v>
      </c>
    </row>
    <row r="44" spans="1:5" ht="24.75">
      <c r="A44" s="8" t="s">
        <v>106</v>
      </c>
      <c r="B44" s="8" t="s">
        <v>67</v>
      </c>
      <c r="C44" s="8" t="s">
        <v>96</v>
      </c>
      <c r="D44" s="8" t="s">
        <v>903</v>
      </c>
      <c r="E44" s="8">
        <v>2.0972622370035099</v>
      </c>
    </row>
    <row r="45" spans="1:5" ht="24.75">
      <c r="A45" s="8" t="s">
        <v>106</v>
      </c>
      <c r="B45" s="8" t="s">
        <v>67</v>
      </c>
      <c r="C45" s="8" t="s">
        <v>96</v>
      </c>
      <c r="D45" s="8" t="s">
        <v>904</v>
      </c>
      <c r="E45" s="8">
        <v>2.0972622370035112</v>
      </c>
    </row>
    <row r="46" spans="1:5" ht="24.75">
      <c r="A46" s="8" t="s">
        <v>106</v>
      </c>
      <c r="B46" s="8" t="s">
        <v>67</v>
      </c>
      <c r="C46" s="8" t="s">
        <v>96</v>
      </c>
      <c r="D46" s="8" t="s">
        <v>905</v>
      </c>
      <c r="E46" s="8">
        <v>2.1000004159999963</v>
      </c>
    </row>
    <row r="47" spans="1:5" ht="24.75">
      <c r="A47" s="8" t="s">
        <v>106</v>
      </c>
      <c r="B47" s="8" t="s">
        <v>67</v>
      </c>
      <c r="C47" s="8" t="s">
        <v>96</v>
      </c>
      <c r="D47" s="8" t="s">
        <v>906</v>
      </c>
      <c r="E47" s="8">
        <v>2.1000004160000052</v>
      </c>
    </row>
    <row r="48" spans="1:5" ht="24.75">
      <c r="A48" s="8" t="s">
        <v>106</v>
      </c>
      <c r="B48" s="8" t="s">
        <v>67</v>
      </c>
      <c r="C48" s="8" t="s">
        <v>96</v>
      </c>
      <c r="D48" s="8" t="s">
        <v>907</v>
      </c>
      <c r="E48" s="8">
        <v>2.1000004159999963</v>
      </c>
    </row>
    <row r="49" spans="1:5" ht="24.75">
      <c r="A49" s="8" t="s">
        <v>106</v>
      </c>
      <c r="B49" s="8" t="s">
        <v>67</v>
      </c>
      <c r="C49" s="8" t="s">
        <v>96</v>
      </c>
      <c r="D49" s="8" t="s">
        <v>908</v>
      </c>
      <c r="E49" s="8">
        <v>2.1000004160000052</v>
      </c>
    </row>
    <row r="50" spans="1:5" ht="24.75">
      <c r="A50" s="8" t="s">
        <v>106</v>
      </c>
      <c r="B50" s="8" t="s">
        <v>67</v>
      </c>
      <c r="C50" s="8" t="s">
        <v>96</v>
      </c>
      <c r="D50" s="8" t="s">
        <v>909</v>
      </c>
      <c r="E50" s="8">
        <v>2.0972622370035152</v>
      </c>
    </row>
    <row r="51" spans="1:5" ht="24.75">
      <c r="A51" s="8" t="s">
        <v>106</v>
      </c>
      <c r="B51" s="8" t="s">
        <v>67</v>
      </c>
      <c r="C51" s="8" t="s">
        <v>96</v>
      </c>
      <c r="D51" s="8" t="s">
        <v>910</v>
      </c>
      <c r="E51" s="8">
        <v>2.0972622370035152</v>
      </c>
    </row>
    <row r="52" spans="1:5" ht="24.75">
      <c r="A52" s="8" t="s">
        <v>106</v>
      </c>
      <c r="B52" s="8" t="s">
        <v>67</v>
      </c>
      <c r="C52" s="8" t="s">
        <v>96</v>
      </c>
      <c r="D52" s="8" t="s">
        <v>911</v>
      </c>
      <c r="E52" s="8">
        <v>2.4200000000000044</v>
      </c>
    </row>
    <row r="53" spans="1:5" ht="24.75">
      <c r="A53" s="8" t="s">
        <v>106</v>
      </c>
      <c r="B53" s="8" t="s">
        <v>67</v>
      </c>
      <c r="C53" s="8" t="s">
        <v>96</v>
      </c>
      <c r="D53" s="8" t="s">
        <v>912</v>
      </c>
      <c r="E53" s="8">
        <v>2.419999876799924</v>
      </c>
    </row>
    <row r="54" spans="1:5" ht="24.75">
      <c r="A54" s="8" t="s">
        <v>106</v>
      </c>
      <c r="B54" s="8" t="s">
        <v>67</v>
      </c>
      <c r="C54" s="8" t="s">
        <v>96</v>
      </c>
      <c r="D54" s="8" t="s">
        <v>913</v>
      </c>
      <c r="E54" s="8">
        <v>2.4199998767999933</v>
      </c>
    </row>
    <row r="55" spans="1:5" ht="24.75">
      <c r="A55" s="8" t="s">
        <v>106</v>
      </c>
      <c r="B55" s="8" t="s">
        <v>67</v>
      </c>
      <c r="C55" s="8" t="s">
        <v>96</v>
      </c>
      <c r="D55" s="8" t="s">
        <v>914</v>
      </c>
      <c r="E55" s="8">
        <v>2.0972626530035212</v>
      </c>
    </row>
    <row r="56" spans="1:5" ht="24.75">
      <c r="A56" s="8" t="s">
        <v>106</v>
      </c>
      <c r="B56" s="8" t="s">
        <v>67</v>
      </c>
      <c r="C56" s="8" t="s">
        <v>96</v>
      </c>
      <c r="D56" s="8" t="s">
        <v>915</v>
      </c>
      <c r="E56" s="8">
        <v>2.390000415999991</v>
      </c>
    </row>
    <row r="57" spans="1:5" ht="24.75">
      <c r="A57" s="8" t="s">
        <v>106</v>
      </c>
      <c r="B57" s="8" t="s">
        <v>67</v>
      </c>
      <c r="C57" s="8" t="s">
        <v>96</v>
      </c>
      <c r="D57" s="8" t="s">
        <v>916</v>
      </c>
      <c r="E57" s="8">
        <v>2.5400004160000003</v>
      </c>
    </row>
    <row r="58" spans="1:5" ht="24.75">
      <c r="A58" s="8" t="s">
        <v>106</v>
      </c>
      <c r="B58" s="8" t="s">
        <v>67</v>
      </c>
      <c r="C58" s="8" t="s">
        <v>96</v>
      </c>
      <c r="D58" s="8" t="s">
        <v>917</v>
      </c>
      <c r="E58" s="8">
        <v>2.1000004159999985</v>
      </c>
    </row>
    <row r="59" spans="1:5" ht="24.75">
      <c r="A59" s="8" t="s">
        <v>106</v>
      </c>
      <c r="B59" s="8" t="s">
        <v>67</v>
      </c>
      <c r="C59" s="8" t="s">
        <v>96</v>
      </c>
      <c r="D59" s="8" t="s">
        <v>918</v>
      </c>
      <c r="E59" s="8">
        <v>2.4199996479181625</v>
      </c>
    </row>
    <row r="60" spans="1:5" ht="24.75">
      <c r="A60" s="8" t="s">
        <v>106</v>
      </c>
      <c r="B60" s="8" t="s">
        <v>67</v>
      </c>
      <c r="C60" s="8" t="s">
        <v>96</v>
      </c>
      <c r="D60" s="8" t="s">
        <v>919</v>
      </c>
      <c r="E60" s="8">
        <v>2.4199998768000279</v>
      </c>
    </row>
    <row r="61" spans="1:5" ht="24.75">
      <c r="A61" s="8" t="s">
        <v>106</v>
      </c>
      <c r="B61" s="8" t="s">
        <v>67</v>
      </c>
      <c r="C61" s="8" t="s">
        <v>96</v>
      </c>
      <c r="D61" s="8" t="s">
        <v>920</v>
      </c>
      <c r="E61" s="8">
        <v>2.0972631178035104</v>
      </c>
    </row>
    <row r="62" spans="1:5" ht="24.75">
      <c r="A62" s="8" t="s">
        <v>106</v>
      </c>
      <c r="B62" s="8" t="s">
        <v>67</v>
      </c>
      <c r="C62" s="8" t="s">
        <v>96</v>
      </c>
      <c r="D62" s="8" t="s">
        <v>921</v>
      </c>
      <c r="E62" s="8">
        <v>2.0972630690034881</v>
      </c>
    </row>
    <row r="63" spans="1:5" ht="24.75">
      <c r="A63" s="8" t="s">
        <v>106</v>
      </c>
      <c r="B63" s="8" t="s">
        <v>67</v>
      </c>
      <c r="C63" s="8" t="s">
        <v>96</v>
      </c>
      <c r="D63" s="8" t="s">
        <v>922</v>
      </c>
      <c r="E63" s="8">
        <v>2.4200000000000044</v>
      </c>
    </row>
    <row r="64" spans="1:5" ht="24.75">
      <c r="A64" s="8" t="s">
        <v>106</v>
      </c>
      <c r="B64" s="8" t="s">
        <v>67</v>
      </c>
      <c r="C64" s="8" t="s">
        <v>96</v>
      </c>
      <c r="D64" s="8" t="s">
        <v>923</v>
      </c>
      <c r="E64" s="8">
        <v>2.0999999999999992</v>
      </c>
    </row>
    <row r="65" spans="1:5" ht="24.75">
      <c r="A65" s="8" t="s">
        <v>106</v>
      </c>
      <c r="B65" s="8" t="s">
        <v>67</v>
      </c>
      <c r="C65" s="8" t="s">
        <v>96</v>
      </c>
      <c r="D65" s="8" t="s">
        <v>924</v>
      </c>
      <c r="E65" s="8">
        <v>2.4200000000000608</v>
      </c>
    </row>
    <row r="66" spans="1:5" ht="24.75">
      <c r="A66" s="8" t="s">
        <v>106</v>
      </c>
      <c r="B66" s="8" t="s">
        <v>67</v>
      </c>
      <c r="C66" s="8" t="s">
        <v>96</v>
      </c>
      <c r="D66" s="8" t="s">
        <v>925</v>
      </c>
      <c r="E66" s="8">
        <v>2.0952625554035507</v>
      </c>
    </row>
    <row r="67" spans="1:5" ht="24.75">
      <c r="A67" s="8" t="s">
        <v>106</v>
      </c>
      <c r="B67" s="8" t="s">
        <v>67</v>
      </c>
      <c r="C67" s="8" t="s">
        <v>96</v>
      </c>
      <c r="D67" s="8" t="s">
        <v>926</v>
      </c>
      <c r="E67" s="8">
        <v>2.2200000000000064</v>
      </c>
    </row>
    <row r="68" spans="1:5" ht="24.75">
      <c r="A68" s="8" t="s">
        <v>106</v>
      </c>
      <c r="B68" s="8" t="s">
        <v>67</v>
      </c>
      <c r="C68" s="8" t="s">
        <v>96</v>
      </c>
      <c r="D68" s="8" t="s">
        <v>927</v>
      </c>
      <c r="E68" s="8">
        <v>2.6999999999999926</v>
      </c>
    </row>
    <row r="69" spans="1:5" ht="24.75">
      <c r="A69" s="8" t="s">
        <v>106</v>
      </c>
      <c r="B69" s="8" t="s">
        <v>67</v>
      </c>
      <c r="C69" s="8" t="s">
        <v>96</v>
      </c>
      <c r="D69" s="8" t="s">
        <v>928</v>
      </c>
      <c r="E69" s="8">
        <v>2.7000000000000015</v>
      </c>
    </row>
    <row r="70" spans="1:5" ht="24.75">
      <c r="A70" s="8" t="s">
        <v>106</v>
      </c>
      <c r="B70" s="8" t="s">
        <v>67</v>
      </c>
      <c r="C70" s="8" t="s">
        <v>96</v>
      </c>
      <c r="D70" s="8" t="s">
        <v>929</v>
      </c>
      <c r="E70" s="8">
        <v>2.7000000000000015</v>
      </c>
    </row>
    <row r="71" spans="1:5" ht="24.75">
      <c r="A71" s="8" t="s">
        <v>106</v>
      </c>
      <c r="B71" s="8" t="s">
        <v>67</v>
      </c>
      <c r="C71" s="8" t="s">
        <v>96</v>
      </c>
      <c r="D71" s="8" t="s">
        <v>930</v>
      </c>
      <c r="E71" s="8">
        <v>2.7000004159999942</v>
      </c>
    </row>
    <row r="72" spans="1:5" ht="24.75">
      <c r="A72" s="8" t="s">
        <v>106</v>
      </c>
      <c r="B72" s="8" t="s">
        <v>67</v>
      </c>
      <c r="C72" s="8" t="s">
        <v>96</v>
      </c>
      <c r="D72" s="8" t="s">
        <v>931</v>
      </c>
      <c r="E72" s="8">
        <v>2.7000005135999912</v>
      </c>
    </row>
    <row r="73" spans="1:5" ht="24.75">
      <c r="A73" s="8" t="s">
        <v>106</v>
      </c>
      <c r="B73" s="8" t="s">
        <v>67</v>
      </c>
      <c r="C73" s="8" t="s">
        <v>96</v>
      </c>
      <c r="D73" s="8" t="s">
        <v>932</v>
      </c>
      <c r="E73" s="8">
        <v>2.7000003183999888</v>
      </c>
    </row>
    <row r="74" spans="1:5" ht="24.75">
      <c r="A74" s="8" t="s">
        <v>106</v>
      </c>
      <c r="B74" s="8" t="s">
        <v>67</v>
      </c>
      <c r="C74" s="8" t="s">
        <v>96</v>
      </c>
      <c r="D74" s="8" t="s">
        <v>933</v>
      </c>
      <c r="E74" s="8">
        <v>2.1000004159999981</v>
      </c>
    </row>
    <row r="75" spans="1:5" ht="24.75">
      <c r="A75" s="8" t="s">
        <v>106</v>
      </c>
      <c r="B75" s="8" t="s">
        <v>67</v>
      </c>
      <c r="C75" s="8" t="s">
        <v>96</v>
      </c>
      <c r="D75" s="8" t="s">
        <v>934</v>
      </c>
      <c r="E75" s="8">
        <v>3.6000007343999805</v>
      </c>
    </row>
    <row r="76" spans="1:5" ht="24.75">
      <c r="A76" s="8" t="s">
        <v>106</v>
      </c>
      <c r="B76" s="8" t="s">
        <v>67</v>
      </c>
      <c r="C76" s="8" t="s">
        <v>96</v>
      </c>
      <c r="D76" s="8" t="s">
        <v>935</v>
      </c>
      <c r="E76" s="8">
        <v>2.6800000000000059</v>
      </c>
    </row>
    <row r="77" spans="1:5">
      <c r="A77" s="1" t="s">
        <v>60</v>
      </c>
      <c r="B77" s="1" t="s">
        <v>60</v>
      </c>
      <c r="C77" s="1">
        <f>SUBTOTAL(103,Elements10_2_91[Elemento])</f>
        <v>70</v>
      </c>
      <c r="D77" s="1" t="s">
        <v>60</v>
      </c>
      <c r="E77" s="1">
        <f>SUBTOTAL(109,Elements10_2_91[Totais:])</f>
        <v>163.01135416209061</v>
      </c>
    </row>
  </sheetData>
  <mergeCells count="3">
    <mergeCell ref="A1:E2"/>
    <mergeCell ref="A4:E4"/>
    <mergeCell ref="A5:E5"/>
  </mergeCells>
  <hyperlinks>
    <hyperlink ref="A1" location="'10.2.9'!A1" display="SOLEIRA EM GRANITO CINZA CORUMBA,2CM DE ESPESSURA,COM 2 POLI MENTOS,LARGURA DE 15CM, EXCLUSIVE NATA DE CIMENTO,ARGAMASSA E REJUNTAMENTO 3%-DESGASTE DE FERRAMENTAS E EPI" xr:uid="{00000000-0004-0000-1400-000000000000}"/>
    <hyperlink ref="B1" location="'10.2.9'!A1" display="SOLEIRA EM GRANITO CINZA CORUMBA,2CM DE ESPESSURA,COM 2 POLI MENTOS,LARGURA DE 15CM, EXCLUSIVE NATA DE CIMENTO,ARGAMASSA E REJUNTAMENTO 3%-DESGASTE DE FERRAMENTAS E EPI" xr:uid="{00000000-0004-0000-1400-000001000000}"/>
    <hyperlink ref="C1" location="'10.2.9'!A1" display="SOLEIRA EM GRANITO CINZA CORUMBA,2CM DE ESPESSURA,COM 2 POLI MENTOS,LARGURA DE 15CM, EXCLUSIVE NATA DE CIMENTO,ARGAMASSA E REJUNTAMENTO 3%-DESGASTE DE FERRAMENTAS E EPI" xr:uid="{00000000-0004-0000-1400-000002000000}"/>
    <hyperlink ref="D1" location="'10.2.9'!A1" display="SOLEIRA EM GRANITO CINZA CORUMBA,2CM DE ESPESSURA,COM 2 POLI MENTOS,LARGURA DE 15CM, EXCLUSIVE NATA DE CIMENTO,ARGAMASSA E REJUNTAMENTO 3%-DESGASTE DE FERRAMENTAS E EPI" xr:uid="{00000000-0004-0000-1400-000003000000}"/>
    <hyperlink ref="E1" location="'10.2.9'!A1" display="SOLEIRA EM GRANITO CINZA CORUMBA,2CM DE ESPESSURA,COM 2 POLI MENTOS,LARGURA DE 15CM, EXCLUSIVE NATA DE CIMENTO,ARGAMASSA E REJUNTAMENTO 3%-DESGASTE DE FERRAMENTAS E EPI" xr:uid="{00000000-0004-0000-1400-000004000000}"/>
    <hyperlink ref="A2" location="'10.2.9'!A1" display="SOLEIRA EM GRANITO CINZA CORUMBA,2CM DE ESPESSURA,COM 2 POLI MENTOS,LARGURA DE 15CM, EXCLUSIVE NATA DE CIMENTO,ARGAMASSA E REJUNTAMENTO 3%-DESGASTE DE FERRAMENTAS E EPI" xr:uid="{00000000-0004-0000-1400-000005000000}"/>
    <hyperlink ref="B2" location="'10.2.9'!A1" display="SOLEIRA EM GRANITO CINZA CORUMBA,2CM DE ESPESSURA,COM 2 POLI MENTOS,LARGURA DE 15CM, EXCLUSIVE NATA DE CIMENTO,ARGAMASSA E REJUNTAMENTO 3%-DESGASTE DE FERRAMENTAS E EPI" xr:uid="{00000000-0004-0000-1400-000006000000}"/>
    <hyperlink ref="C2" location="'10.2.9'!A1" display="SOLEIRA EM GRANITO CINZA CORUMBA,2CM DE ESPESSURA,COM 2 POLI MENTOS,LARGURA DE 15CM, EXCLUSIVE NATA DE CIMENTO,ARGAMASSA E REJUNTAMENTO 3%-DESGASTE DE FERRAMENTAS E EPI" xr:uid="{00000000-0004-0000-1400-000007000000}"/>
    <hyperlink ref="D2" location="'10.2.9'!A1" display="SOLEIRA EM GRANITO CINZA CORUMBA,2CM DE ESPESSURA,COM 2 POLI MENTOS,LARGURA DE 15CM, EXCLUSIVE NATA DE CIMENTO,ARGAMASSA E REJUNTAMENTO 3%-DESGASTE DE FERRAMENTAS E EPI" xr:uid="{00000000-0004-0000-1400-000008000000}"/>
    <hyperlink ref="E2" location="'10.2.9'!A1" display="SOLEIRA EM GRANITO CINZA CORUMBA,2CM DE ESPESSURA,COM 2 POLI MENTOS,LARGURA DE 15CM, EXCLUSIVE NATA DE CIMENTO,ARGAMASSA E REJUNTAMENTO 3%-DESGASTE DE FERRAMENTAS E EPI" xr:uid="{00000000-0004-0000-1400-000009000000}"/>
    <hyperlink ref="A4" location="'10.2.9'!A1" display="Pisos (Perímetro)" xr:uid="{00000000-0004-0000-1400-00000A000000}"/>
    <hyperlink ref="B4" location="'10.2.9'!A1" display="Pisos (Perímetro)" xr:uid="{00000000-0004-0000-1400-00000B000000}"/>
    <hyperlink ref="C4" location="'10.2.9'!A1" display="Pisos (Perímetro)" xr:uid="{00000000-0004-0000-1400-00000C000000}"/>
    <hyperlink ref="D4" location="'10.2.9'!A1" display="Pisos (Perímetro)" xr:uid="{00000000-0004-0000-1400-00000D000000}"/>
    <hyperlink ref="E4" location="'10.2.9'!A1" display="Pisos (Perímetro)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63"/>
  <sheetViews>
    <sheetView showGridLines="0" workbookViewId="0">
      <selection activeCell="G9" sqref="G9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993</v>
      </c>
      <c r="B1" s="20" t="s">
        <v>53</v>
      </c>
      <c r="C1" s="20" t="s">
        <v>53</v>
      </c>
      <c r="D1" s="20" t="s">
        <v>53</v>
      </c>
      <c r="E1" s="20" t="s">
        <v>53</v>
      </c>
    </row>
    <row r="2" spans="1:5">
      <c r="A2" s="20" t="s">
        <v>53</v>
      </c>
      <c r="B2" s="20" t="s">
        <v>53</v>
      </c>
      <c r="C2" s="20" t="s">
        <v>53</v>
      </c>
      <c r="D2" s="20" t="s">
        <v>53</v>
      </c>
      <c r="E2" s="20" t="s">
        <v>53</v>
      </c>
    </row>
    <row r="4" spans="1:5">
      <c r="A4" s="15" t="s">
        <v>97</v>
      </c>
      <c r="B4" s="15" t="s">
        <v>97</v>
      </c>
      <c r="C4" s="15" t="s">
        <v>97</v>
      </c>
      <c r="D4" s="15" t="s">
        <v>97</v>
      </c>
      <c r="E4" s="15" t="s">
        <v>97</v>
      </c>
    </row>
    <row r="5" spans="1: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>
      <c r="A6" s="7" t="s">
        <v>101</v>
      </c>
      <c r="B6" s="7" t="s">
        <v>102</v>
      </c>
      <c r="C6" s="7" t="s">
        <v>103</v>
      </c>
      <c r="D6" s="7" t="s">
        <v>104</v>
      </c>
      <c r="E6" s="7" t="s">
        <v>105</v>
      </c>
    </row>
    <row r="7" spans="1:5" ht="24.75">
      <c r="A7" s="8" t="s">
        <v>106</v>
      </c>
      <c r="B7" s="8" t="s">
        <v>67</v>
      </c>
      <c r="C7" s="8" t="s">
        <v>100</v>
      </c>
      <c r="D7" s="8" t="s">
        <v>936</v>
      </c>
      <c r="E7" s="8">
        <v>3.6809994021098378</v>
      </c>
    </row>
    <row r="8" spans="1:5" ht="24.75">
      <c r="A8" s="8" t="s">
        <v>106</v>
      </c>
      <c r="B8" s="8" t="s">
        <v>67</v>
      </c>
      <c r="C8" s="8" t="s">
        <v>100</v>
      </c>
      <c r="D8" s="8" t="s">
        <v>937</v>
      </c>
      <c r="E8" s="8">
        <v>5.970499730036277</v>
      </c>
    </row>
    <row r="9" spans="1:5" ht="24.75">
      <c r="A9" s="8" t="s">
        <v>106</v>
      </c>
      <c r="B9" s="8" t="s">
        <v>67</v>
      </c>
      <c r="C9" s="8" t="s">
        <v>100</v>
      </c>
      <c r="D9" s="8" t="s">
        <v>938</v>
      </c>
      <c r="E9" s="8">
        <v>3.6704993469098262</v>
      </c>
    </row>
    <row r="10" spans="1:5" ht="24.75">
      <c r="A10" s="8" t="s">
        <v>106</v>
      </c>
      <c r="B10" s="8" t="s">
        <v>67</v>
      </c>
      <c r="C10" s="8" t="s">
        <v>100</v>
      </c>
      <c r="D10" s="8" t="s">
        <v>939</v>
      </c>
      <c r="E10" s="8">
        <v>5.9599996748362738</v>
      </c>
    </row>
    <row r="11" spans="1:5" ht="24.75">
      <c r="A11" s="8" t="s">
        <v>106</v>
      </c>
      <c r="B11" s="8" t="s">
        <v>67</v>
      </c>
      <c r="C11" s="8" t="s">
        <v>100</v>
      </c>
      <c r="D11" s="8" t="s">
        <v>940</v>
      </c>
      <c r="E11" s="8">
        <v>1.4999992086521554</v>
      </c>
    </row>
    <row r="12" spans="1:5" ht="24.75">
      <c r="A12" s="8" t="s">
        <v>106</v>
      </c>
      <c r="B12" s="8" t="s">
        <v>67</v>
      </c>
      <c r="C12" s="8" t="s">
        <v>100</v>
      </c>
      <c r="D12" s="8" t="s">
        <v>941</v>
      </c>
      <c r="E12" s="8">
        <v>4.9900005704798778</v>
      </c>
    </row>
    <row r="13" spans="1:5" ht="24.75">
      <c r="A13" s="8" t="s">
        <v>106</v>
      </c>
      <c r="B13" s="8" t="s">
        <v>67</v>
      </c>
      <c r="C13" s="8" t="s">
        <v>100</v>
      </c>
      <c r="D13" s="8" t="s">
        <v>942</v>
      </c>
      <c r="E13" s="8">
        <v>1.4999992086521554</v>
      </c>
    </row>
    <row r="14" spans="1:5" ht="24.75">
      <c r="A14" s="8" t="s">
        <v>106</v>
      </c>
      <c r="B14" s="8" t="s">
        <v>67</v>
      </c>
      <c r="C14" s="8" t="s">
        <v>100</v>
      </c>
      <c r="D14" s="8" t="s">
        <v>943</v>
      </c>
      <c r="E14" s="8">
        <v>4.9900005704798778</v>
      </c>
    </row>
    <row r="15" spans="1:5" ht="24.75">
      <c r="A15" s="8" t="s">
        <v>106</v>
      </c>
      <c r="B15" s="8" t="s">
        <v>67</v>
      </c>
      <c r="C15" s="8" t="s">
        <v>100</v>
      </c>
      <c r="D15" s="8" t="s">
        <v>944</v>
      </c>
      <c r="E15" s="8">
        <v>2.9600001456371592</v>
      </c>
    </row>
    <row r="16" spans="1:5" ht="24.75">
      <c r="A16" s="8" t="s">
        <v>106</v>
      </c>
      <c r="B16" s="8" t="s">
        <v>67</v>
      </c>
      <c r="C16" s="8" t="s">
        <v>100</v>
      </c>
      <c r="D16" s="8" t="s">
        <v>945</v>
      </c>
      <c r="E16" s="8">
        <v>2.4100002413432122</v>
      </c>
    </row>
    <row r="17" spans="1:5" ht="24.75">
      <c r="A17" s="8" t="s">
        <v>106</v>
      </c>
      <c r="B17" s="8" t="s">
        <v>67</v>
      </c>
      <c r="C17" s="8" t="s">
        <v>100</v>
      </c>
      <c r="D17" s="8" t="s">
        <v>946</v>
      </c>
      <c r="E17" s="8">
        <v>2.9600001456371592</v>
      </c>
    </row>
    <row r="18" spans="1:5" ht="24.75">
      <c r="A18" s="8" t="s">
        <v>106</v>
      </c>
      <c r="B18" s="8" t="s">
        <v>67</v>
      </c>
      <c r="C18" s="8" t="s">
        <v>100</v>
      </c>
      <c r="D18" s="8" t="s">
        <v>947</v>
      </c>
      <c r="E18" s="8">
        <v>2.4100002413432122</v>
      </c>
    </row>
    <row r="19" spans="1:5" ht="24.75">
      <c r="A19" s="8" t="s">
        <v>106</v>
      </c>
      <c r="B19" s="8" t="s">
        <v>67</v>
      </c>
      <c r="C19" s="8" t="s">
        <v>100</v>
      </c>
      <c r="D19" s="8" t="s">
        <v>948</v>
      </c>
      <c r="E19" s="8">
        <v>2.9600001456371592</v>
      </c>
    </row>
    <row r="20" spans="1:5" ht="24.75">
      <c r="A20" s="8" t="s">
        <v>106</v>
      </c>
      <c r="B20" s="8" t="s">
        <v>67</v>
      </c>
      <c r="C20" s="8" t="s">
        <v>100</v>
      </c>
      <c r="D20" s="8" t="s">
        <v>949</v>
      </c>
      <c r="E20" s="8">
        <v>2.4100002315366811</v>
      </c>
    </row>
    <row r="21" spans="1:5" ht="24.75">
      <c r="A21" s="8" t="s">
        <v>106</v>
      </c>
      <c r="B21" s="8" t="s">
        <v>67</v>
      </c>
      <c r="C21" s="8" t="s">
        <v>100</v>
      </c>
      <c r="D21" s="8" t="s">
        <v>950</v>
      </c>
      <c r="E21" s="8">
        <v>2.9600001456371592</v>
      </c>
    </row>
    <row r="22" spans="1:5" ht="24.75">
      <c r="A22" s="8" t="s">
        <v>106</v>
      </c>
      <c r="B22" s="8" t="s">
        <v>67</v>
      </c>
      <c r="C22" s="8" t="s">
        <v>100</v>
      </c>
      <c r="D22" s="8" t="s">
        <v>951</v>
      </c>
      <c r="E22" s="8">
        <v>2.4100002315366811</v>
      </c>
    </row>
    <row r="23" spans="1:5" ht="24.75">
      <c r="A23" s="8" t="s">
        <v>106</v>
      </c>
      <c r="B23" s="8" t="s">
        <v>67</v>
      </c>
      <c r="C23" s="8" t="s">
        <v>100</v>
      </c>
      <c r="D23" s="8" t="s">
        <v>952</v>
      </c>
      <c r="E23" s="8">
        <v>1.159999817346989</v>
      </c>
    </row>
    <row r="24" spans="1:5" ht="24.75">
      <c r="A24" s="8" t="s">
        <v>106</v>
      </c>
      <c r="B24" s="8" t="s">
        <v>67</v>
      </c>
      <c r="C24" s="8" t="s">
        <v>100</v>
      </c>
      <c r="D24" s="8" t="s">
        <v>953</v>
      </c>
      <c r="E24" s="8">
        <v>4.9900005704798867</v>
      </c>
    </row>
    <row r="25" spans="1:5" ht="24.75">
      <c r="A25" s="8" t="s">
        <v>106</v>
      </c>
      <c r="B25" s="8" t="s">
        <v>67</v>
      </c>
      <c r="C25" s="8" t="s">
        <v>100</v>
      </c>
      <c r="D25" s="8" t="s">
        <v>954</v>
      </c>
      <c r="E25" s="8">
        <v>1.159999817346989</v>
      </c>
    </row>
    <row r="26" spans="1:5" ht="24.75">
      <c r="A26" s="8" t="s">
        <v>106</v>
      </c>
      <c r="B26" s="8" t="s">
        <v>67</v>
      </c>
      <c r="C26" s="8" t="s">
        <v>100</v>
      </c>
      <c r="D26" s="8" t="s">
        <v>955</v>
      </c>
      <c r="E26" s="8">
        <v>4.9900005704798867</v>
      </c>
    </row>
    <row r="27" spans="1:5" ht="24.75">
      <c r="A27" s="8" t="s">
        <v>106</v>
      </c>
      <c r="B27" s="8" t="s">
        <v>67</v>
      </c>
      <c r="C27" s="8" t="s">
        <v>100</v>
      </c>
      <c r="D27" s="8" t="s">
        <v>956</v>
      </c>
      <c r="E27" s="8">
        <v>2.9599997852362732</v>
      </c>
    </row>
    <row r="28" spans="1:5" ht="24.75">
      <c r="A28" s="8" t="s">
        <v>106</v>
      </c>
      <c r="B28" s="8" t="s">
        <v>67</v>
      </c>
      <c r="C28" s="8" t="s">
        <v>100</v>
      </c>
      <c r="D28" s="8" t="s">
        <v>957</v>
      </c>
      <c r="E28" s="8">
        <v>2.9599997215907146</v>
      </c>
    </row>
    <row r="29" spans="1:5" ht="24.75">
      <c r="A29" s="8" t="s">
        <v>106</v>
      </c>
      <c r="B29" s="8" t="s">
        <v>67</v>
      </c>
      <c r="C29" s="8" t="s">
        <v>100</v>
      </c>
      <c r="D29" s="8" t="s">
        <v>958</v>
      </c>
      <c r="E29" s="8">
        <v>2.9599997852362732</v>
      </c>
    </row>
    <row r="30" spans="1:5" ht="24.75">
      <c r="A30" s="8" t="s">
        <v>106</v>
      </c>
      <c r="B30" s="8" t="s">
        <v>67</v>
      </c>
      <c r="C30" s="8" t="s">
        <v>100</v>
      </c>
      <c r="D30" s="8" t="s">
        <v>959</v>
      </c>
      <c r="E30" s="8">
        <v>2.9599997215907146</v>
      </c>
    </row>
    <row r="31" spans="1:5" ht="24.75">
      <c r="A31" s="8" t="s">
        <v>106</v>
      </c>
      <c r="B31" s="8" t="s">
        <v>67</v>
      </c>
      <c r="C31" s="8" t="s">
        <v>100</v>
      </c>
      <c r="D31" s="8" t="s">
        <v>960</v>
      </c>
      <c r="E31" s="8">
        <v>2.9599997256316302</v>
      </c>
    </row>
    <row r="32" spans="1:5" ht="24.75">
      <c r="A32" s="8" t="s">
        <v>106</v>
      </c>
      <c r="B32" s="8" t="s">
        <v>67</v>
      </c>
      <c r="C32" s="8" t="s">
        <v>100</v>
      </c>
      <c r="D32" s="8" t="s">
        <v>961</v>
      </c>
      <c r="E32" s="8">
        <v>2.9599998407999961</v>
      </c>
    </row>
    <row r="33" spans="1:5" ht="24.75">
      <c r="A33" s="8" t="s">
        <v>106</v>
      </c>
      <c r="B33" s="8" t="s">
        <v>67</v>
      </c>
      <c r="C33" s="8" t="s">
        <v>100</v>
      </c>
      <c r="D33" s="8" t="s">
        <v>962</v>
      </c>
      <c r="E33" s="8">
        <v>2.9599997256316297</v>
      </c>
    </row>
    <row r="34" spans="1:5" ht="24.75">
      <c r="A34" s="8" t="s">
        <v>106</v>
      </c>
      <c r="B34" s="8" t="s">
        <v>67</v>
      </c>
      <c r="C34" s="8" t="s">
        <v>100</v>
      </c>
      <c r="D34" s="8" t="s">
        <v>963</v>
      </c>
      <c r="E34" s="8">
        <v>2.9599998407999961</v>
      </c>
    </row>
    <row r="35" spans="1:5" ht="24.75">
      <c r="A35" s="8" t="s">
        <v>106</v>
      </c>
      <c r="B35" s="8" t="s">
        <v>67</v>
      </c>
      <c r="C35" s="8" t="s">
        <v>100</v>
      </c>
      <c r="D35" s="8" t="s">
        <v>964</v>
      </c>
      <c r="E35" s="8">
        <v>2.9599997256316311</v>
      </c>
    </row>
    <row r="36" spans="1:5" ht="24.75">
      <c r="A36" s="8" t="s">
        <v>106</v>
      </c>
      <c r="B36" s="8" t="s">
        <v>67</v>
      </c>
      <c r="C36" s="8" t="s">
        <v>100</v>
      </c>
      <c r="D36" s="8" t="s">
        <v>965</v>
      </c>
      <c r="E36" s="8">
        <v>2.9599998360316255</v>
      </c>
    </row>
    <row r="37" spans="1:5" ht="24.75">
      <c r="A37" s="8" t="s">
        <v>106</v>
      </c>
      <c r="B37" s="8" t="s">
        <v>67</v>
      </c>
      <c r="C37" s="8" t="s">
        <v>100</v>
      </c>
      <c r="D37" s="8" t="s">
        <v>966</v>
      </c>
      <c r="E37" s="8">
        <v>2.9599997256316306</v>
      </c>
    </row>
    <row r="38" spans="1:5" ht="24.75">
      <c r="A38" s="8" t="s">
        <v>106</v>
      </c>
      <c r="B38" s="8" t="s">
        <v>67</v>
      </c>
      <c r="C38" s="8" t="s">
        <v>100</v>
      </c>
      <c r="D38" s="8" t="s">
        <v>967</v>
      </c>
      <c r="E38" s="8">
        <v>2.9599998360316255</v>
      </c>
    </row>
    <row r="39" spans="1:5" ht="24.75">
      <c r="A39" s="8" t="s">
        <v>106</v>
      </c>
      <c r="B39" s="8" t="s">
        <v>67</v>
      </c>
      <c r="C39" s="8" t="s">
        <v>100</v>
      </c>
      <c r="D39" s="8" t="s">
        <v>968</v>
      </c>
      <c r="E39" s="8">
        <v>2.9599997256316302</v>
      </c>
    </row>
    <row r="40" spans="1:5" ht="24.75">
      <c r="A40" s="8" t="s">
        <v>106</v>
      </c>
      <c r="B40" s="8" t="s">
        <v>67</v>
      </c>
      <c r="C40" s="8" t="s">
        <v>100</v>
      </c>
      <c r="D40" s="8" t="s">
        <v>969</v>
      </c>
      <c r="E40" s="8">
        <v>2.9599998360316384</v>
      </c>
    </row>
    <row r="41" spans="1:5" ht="24.75">
      <c r="A41" s="8" t="s">
        <v>106</v>
      </c>
      <c r="B41" s="8" t="s">
        <v>67</v>
      </c>
      <c r="C41" s="8" t="s">
        <v>100</v>
      </c>
      <c r="D41" s="8" t="s">
        <v>970</v>
      </c>
      <c r="E41" s="8">
        <v>2.9599997256316288</v>
      </c>
    </row>
    <row r="42" spans="1:5" ht="24.75">
      <c r="A42" s="8" t="s">
        <v>106</v>
      </c>
      <c r="B42" s="8" t="s">
        <v>67</v>
      </c>
      <c r="C42" s="8" t="s">
        <v>100</v>
      </c>
      <c r="D42" s="8" t="s">
        <v>971</v>
      </c>
      <c r="E42" s="8">
        <v>2.9599998360316384</v>
      </c>
    </row>
    <row r="43" spans="1:5" ht="24.75">
      <c r="A43" s="8" t="s">
        <v>106</v>
      </c>
      <c r="B43" s="8" t="s">
        <v>67</v>
      </c>
      <c r="C43" s="8" t="s">
        <v>100</v>
      </c>
      <c r="D43" s="8" t="s">
        <v>972</v>
      </c>
      <c r="E43" s="8">
        <v>2.9599995468176981</v>
      </c>
    </row>
    <row r="44" spans="1:5" ht="24.75">
      <c r="A44" s="8" t="s">
        <v>106</v>
      </c>
      <c r="B44" s="8" t="s">
        <v>67</v>
      </c>
      <c r="C44" s="8" t="s">
        <v>100</v>
      </c>
      <c r="D44" s="8" t="s">
        <v>973</v>
      </c>
      <c r="E44" s="8">
        <v>2.9599998407999917</v>
      </c>
    </row>
    <row r="45" spans="1:5" ht="24.75">
      <c r="A45" s="8" t="s">
        <v>106</v>
      </c>
      <c r="B45" s="8" t="s">
        <v>67</v>
      </c>
      <c r="C45" s="8" t="s">
        <v>100</v>
      </c>
      <c r="D45" s="8" t="s">
        <v>974</v>
      </c>
      <c r="E45" s="8">
        <v>2.9599995468176981</v>
      </c>
    </row>
    <row r="46" spans="1:5" ht="24.75">
      <c r="A46" s="8" t="s">
        <v>106</v>
      </c>
      <c r="B46" s="8" t="s">
        <v>67</v>
      </c>
      <c r="C46" s="8" t="s">
        <v>100</v>
      </c>
      <c r="D46" s="8" t="s">
        <v>975</v>
      </c>
      <c r="E46" s="8">
        <v>2.9599998407999917</v>
      </c>
    </row>
    <row r="47" spans="1:5" ht="24.75">
      <c r="A47" s="8" t="s">
        <v>106</v>
      </c>
      <c r="B47" s="8" t="s">
        <v>67</v>
      </c>
      <c r="C47" s="8" t="s">
        <v>100</v>
      </c>
      <c r="D47" s="8" t="s">
        <v>976</v>
      </c>
      <c r="E47" s="8">
        <v>2.9599995468176914</v>
      </c>
    </row>
    <row r="48" spans="1:5" ht="24.75">
      <c r="A48" s="8" t="s">
        <v>106</v>
      </c>
      <c r="B48" s="8" t="s">
        <v>67</v>
      </c>
      <c r="C48" s="8" t="s">
        <v>100</v>
      </c>
      <c r="D48" s="8" t="s">
        <v>977</v>
      </c>
      <c r="E48" s="8">
        <v>2.9599998360316384</v>
      </c>
    </row>
    <row r="49" spans="1:5" ht="24.75">
      <c r="A49" s="8" t="s">
        <v>106</v>
      </c>
      <c r="B49" s="8" t="s">
        <v>67</v>
      </c>
      <c r="C49" s="8" t="s">
        <v>100</v>
      </c>
      <c r="D49" s="8" t="s">
        <v>978</v>
      </c>
      <c r="E49" s="8">
        <v>2.9599995468176905</v>
      </c>
    </row>
    <row r="50" spans="1:5" ht="24.75">
      <c r="A50" s="8" t="s">
        <v>106</v>
      </c>
      <c r="B50" s="8" t="s">
        <v>67</v>
      </c>
      <c r="C50" s="8" t="s">
        <v>100</v>
      </c>
      <c r="D50" s="8" t="s">
        <v>979</v>
      </c>
      <c r="E50" s="8">
        <v>2.9599998360316384</v>
      </c>
    </row>
    <row r="51" spans="1:5" ht="24.75">
      <c r="A51" s="8" t="s">
        <v>106</v>
      </c>
      <c r="B51" s="8" t="s">
        <v>67</v>
      </c>
      <c r="C51" s="8" t="s">
        <v>100</v>
      </c>
      <c r="D51" s="8" t="s">
        <v>980</v>
      </c>
      <c r="E51" s="8">
        <v>2.9599998400725345</v>
      </c>
    </row>
    <row r="52" spans="1:5" ht="24.75">
      <c r="A52" s="8" t="s">
        <v>106</v>
      </c>
      <c r="B52" s="8" t="s">
        <v>67</v>
      </c>
      <c r="C52" s="8" t="s">
        <v>100</v>
      </c>
      <c r="D52" s="8" t="s">
        <v>981</v>
      </c>
      <c r="E52" s="8">
        <v>2.9599997215907101</v>
      </c>
    </row>
    <row r="53" spans="1:5" ht="24.75">
      <c r="A53" s="8" t="s">
        <v>106</v>
      </c>
      <c r="B53" s="8" t="s">
        <v>67</v>
      </c>
      <c r="C53" s="8" t="s">
        <v>100</v>
      </c>
      <c r="D53" s="8" t="s">
        <v>982</v>
      </c>
      <c r="E53" s="8">
        <v>2.9599998400725345</v>
      </c>
    </row>
    <row r="54" spans="1:5" ht="24.75">
      <c r="A54" s="8" t="s">
        <v>106</v>
      </c>
      <c r="B54" s="8" t="s">
        <v>67</v>
      </c>
      <c r="C54" s="8" t="s">
        <v>100</v>
      </c>
      <c r="D54" s="8" t="s">
        <v>983</v>
      </c>
      <c r="E54" s="8">
        <v>2.9599997215907101</v>
      </c>
    </row>
    <row r="55" spans="1:5" ht="24.75">
      <c r="A55" s="8" t="s">
        <v>106</v>
      </c>
      <c r="B55" s="8" t="s">
        <v>67</v>
      </c>
      <c r="C55" s="8" t="s">
        <v>100</v>
      </c>
      <c r="D55" s="8" t="s">
        <v>984</v>
      </c>
      <c r="E55" s="8">
        <v>2.9599998400725465</v>
      </c>
    </row>
    <row r="56" spans="1:5" ht="24.75">
      <c r="A56" s="8" t="s">
        <v>106</v>
      </c>
      <c r="B56" s="8" t="s">
        <v>67</v>
      </c>
      <c r="C56" s="8" t="s">
        <v>100</v>
      </c>
      <c r="D56" s="8" t="s">
        <v>985</v>
      </c>
      <c r="E56" s="8">
        <v>2.9590001184818755</v>
      </c>
    </row>
    <row r="57" spans="1:5" ht="24.75">
      <c r="A57" s="8" t="s">
        <v>106</v>
      </c>
      <c r="B57" s="8" t="s">
        <v>67</v>
      </c>
      <c r="C57" s="8" t="s">
        <v>100</v>
      </c>
      <c r="D57" s="8" t="s">
        <v>986</v>
      </c>
      <c r="E57" s="8">
        <v>2.9599998400725456</v>
      </c>
    </row>
    <row r="58" spans="1:5" ht="24.75">
      <c r="A58" s="8" t="s">
        <v>106</v>
      </c>
      <c r="B58" s="8" t="s">
        <v>67</v>
      </c>
      <c r="C58" s="8" t="s">
        <v>100</v>
      </c>
      <c r="D58" s="8" t="s">
        <v>987</v>
      </c>
      <c r="E58" s="8">
        <v>2.9590001184818755</v>
      </c>
    </row>
    <row r="59" spans="1:5" ht="24.75">
      <c r="A59" s="8" t="s">
        <v>106</v>
      </c>
      <c r="B59" s="8" t="s">
        <v>67</v>
      </c>
      <c r="C59" s="8" t="s">
        <v>100</v>
      </c>
      <c r="D59" s="8" t="s">
        <v>988</v>
      </c>
      <c r="E59" s="8">
        <v>4.1599995925060487</v>
      </c>
    </row>
    <row r="60" spans="1:5" ht="24.75">
      <c r="A60" s="8" t="s">
        <v>106</v>
      </c>
      <c r="B60" s="8" t="s">
        <v>67</v>
      </c>
      <c r="C60" s="8" t="s">
        <v>100</v>
      </c>
      <c r="D60" s="8" t="s">
        <v>989</v>
      </c>
      <c r="E60" s="8">
        <v>6.0849998198827802</v>
      </c>
    </row>
    <row r="61" spans="1:5" ht="24.75">
      <c r="A61" s="8" t="s">
        <v>106</v>
      </c>
      <c r="B61" s="8" t="s">
        <v>67</v>
      </c>
      <c r="C61" s="8" t="s">
        <v>100</v>
      </c>
      <c r="D61" s="8" t="s">
        <v>990</v>
      </c>
      <c r="E61" s="8">
        <v>4.1599995925060487</v>
      </c>
    </row>
    <row r="62" spans="1:5" ht="24.75">
      <c r="A62" s="8" t="s">
        <v>106</v>
      </c>
      <c r="B62" s="8" t="s">
        <v>67</v>
      </c>
      <c r="C62" s="8" t="s">
        <v>100</v>
      </c>
      <c r="D62" s="8" t="s">
        <v>991</v>
      </c>
      <c r="E62" s="8">
        <v>6.0849998198827802</v>
      </c>
    </row>
    <row r="63" spans="1:5">
      <c r="A63" s="1" t="s">
        <v>60</v>
      </c>
      <c r="B63" s="1" t="s">
        <v>60</v>
      </c>
      <c r="C63" s="1">
        <f>SUBTOTAL(103,Elements10_2_101[Elemento])</f>
        <v>56</v>
      </c>
      <c r="D63" s="1" t="s">
        <v>60</v>
      </c>
      <c r="E63" s="1">
        <f>SUBTOTAL(109,Elements10_2_101[Totais:])</f>
        <v>181.24999181543578</v>
      </c>
    </row>
  </sheetData>
  <mergeCells count="3">
    <mergeCell ref="A1:E2"/>
    <mergeCell ref="A4:E4"/>
    <mergeCell ref="A5:E5"/>
  </mergeCells>
  <hyperlinks>
    <hyperlink ref="A1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0000000}"/>
    <hyperlink ref="B1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1000000}"/>
    <hyperlink ref="C1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2000000}"/>
    <hyperlink ref="D1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3000000}"/>
    <hyperlink ref="E1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4000000}"/>
    <hyperlink ref="A2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5000000}"/>
    <hyperlink ref="B2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6000000}"/>
    <hyperlink ref="C2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7000000}"/>
    <hyperlink ref="D2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8000000}"/>
    <hyperlink ref="E2" location="'10.2.10'!A1" display="RODAPE DE MARMORITE,FUNDIDO NO LOCAL,COM 10CM DE ALTURA,1CM DE ESPESSURA,TERMINANDO EM CANTO RETO JUNTO AO PISO,FEITO CO M CIMENTO E GRANILHA Nº1 BRANCA,COM POLIMENTO MANUAL,O MARMO RITE E EXECUTADO SOBRE EMBOCO PREVIO NAO INCLUIDO NESTA 3%-DESGASTE DE FE" xr:uid="{00000000-0004-0000-1500-000009000000}"/>
    <hyperlink ref="A4" location="'10.2.10'!A1" display="Paredes (Comprimento)" xr:uid="{00000000-0004-0000-1500-00000A000000}"/>
    <hyperlink ref="B4" location="'10.2.10'!A1" display="Paredes (Comprimento)" xr:uid="{00000000-0004-0000-1500-00000B000000}"/>
    <hyperlink ref="C4" location="'10.2.10'!A1" display="Paredes (Comprimento)" xr:uid="{00000000-0004-0000-1500-00000C000000}"/>
    <hyperlink ref="D4" location="'10.2.10'!A1" display="Paredes (Comprimento)" xr:uid="{00000000-0004-0000-1500-00000D000000}"/>
    <hyperlink ref="E4" location="'10.2.10'!A1" display="Paredes (Comprimento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110.55332</v>
      </c>
      <c r="H2" s="5">
        <v>132.49815402000002</v>
      </c>
      <c r="I2" s="5">
        <v>2492.2902771162003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59</v>
      </c>
      <c r="C8" s="8">
        <v>301</v>
      </c>
      <c r="D8" s="8"/>
      <c r="E8" s="8">
        <v>18.812500081684639</v>
      </c>
    </row>
    <row r="9" spans="1:9">
      <c r="A9" s="8" t="s">
        <v>60</v>
      </c>
      <c r="B9" s="8" t="s">
        <v>60</v>
      </c>
      <c r="C9" s="8">
        <f>SUBTOTAL(109,Criteria_Summary10.2.1[Elementos])</f>
        <v>301</v>
      </c>
      <c r="D9" s="8" t="s">
        <v>60</v>
      </c>
      <c r="E9" s="8">
        <f>SUBTOTAL(109,Criteria_Summary10.2.1[Total])</f>
        <v>18.812500081684639</v>
      </c>
    </row>
    <row r="10" spans="1:9">
      <c r="A10" s="9" t="s">
        <v>61</v>
      </c>
      <c r="B10" s="9">
        <v>0</v>
      </c>
      <c r="C10" s="10"/>
      <c r="D10" s="10"/>
      <c r="E10" s="9">
        <v>18.809999999999999</v>
      </c>
    </row>
    <row r="13" spans="1:9">
      <c r="A13" s="15"/>
      <c r="B13" s="15"/>
      <c r="C13" s="15"/>
      <c r="D13" s="15"/>
      <c r="E13" s="15"/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59</v>
      </c>
      <c r="B16" s="8">
        <v>301</v>
      </c>
      <c r="C16" s="18" t="s">
        <v>63</v>
      </c>
      <c r="D16" s="18" t="s">
        <v>63</v>
      </c>
      <c r="E16" s="8">
        <v>18.812500081684639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71</v>
      </c>
      <c r="B24" s="18" t="s">
        <v>71</v>
      </c>
      <c r="C24" s="18" t="s">
        <v>71</v>
      </c>
      <c r="D24" s="8" t="s">
        <v>72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1" xr:uid="{00000000-0004-0000-0200-000000000000}"/>
    <hyperlink ref="F2" location="'10.2.1E'!A1" display="18,81" xr:uid="{00000000-0004-0000-0200-000001000000}"/>
    <hyperlink ref="E10" location="'10.2.1E'!A1" display="'10.2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 t="s">
        <v>21</v>
      </c>
      <c r="G2" s="5">
        <v>50.486341382399999</v>
      </c>
      <c r="H2" s="5">
        <v>60.507880146806407</v>
      </c>
      <c r="I2" s="5">
        <v>40565.087929220485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58</v>
      </c>
      <c r="D8" s="8" t="s">
        <v>74</v>
      </c>
      <c r="E8" s="8">
        <v>670.41377138688381</v>
      </c>
    </row>
    <row r="9" spans="1:9">
      <c r="A9" s="8" t="s">
        <v>60</v>
      </c>
      <c r="B9" s="8" t="s">
        <v>60</v>
      </c>
      <c r="C9" s="8">
        <f>SUBTOTAL(109,Criteria_Summary10.2.2[Elementos])</f>
        <v>58</v>
      </c>
      <c r="D9" s="8" t="s">
        <v>60</v>
      </c>
      <c r="E9" s="8">
        <f>SUBTOTAL(109,Criteria_Summary10.2.2[Total])</f>
        <v>670.41377138688381</v>
      </c>
    </row>
    <row r="10" spans="1:9">
      <c r="A10" s="9" t="s">
        <v>61</v>
      </c>
      <c r="B10" s="9">
        <v>0</v>
      </c>
      <c r="C10" s="10"/>
      <c r="D10" s="10"/>
      <c r="E10" s="9">
        <v>670.41</v>
      </c>
    </row>
    <row r="13" spans="1:9">
      <c r="A13" s="15" t="s">
        <v>74</v>
      </c>
      <c r="B13" s="15" t="s">
        <v>74</v>
      </c>
      <c r="C13" s="15" t="s">
        <v>74</v>
      </c>
      <c r="D13" s="15" t="s">
        <v>74</v>
      </c>
      <c r="E13" s="15" t="s">
        <v>74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58</v>
      </c>
      <c r="C16" s="18" t="s">
        <v>75</v>
      </c>
      <c r="D16" s="18" t="s">
        <v>75</v>
      </c>
      <c r="E16" s="8">
        <v>670.41377138688381</v>
      </c>
    </row>
    <row r="18" spans="1: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>
      <c r="A19" s="17" t="s">
        <v>70</v>
      </c>
      <c r="B19" s="11"/>
      <c r="C19" s="11"/>
      <c r="D19" s="11" t="s">
        <v>56</v>
      </c>
      <c r="E19" s="11"/>
    </row>
    <row r="20" spans="1:5">
      <c r="A20" s="18" t="s">
        <v>76</v>
      </c>
      <c r="B20" s="18" t="s">
        <v>76</v>
      </c>
      <c r="C20" s="18" t="s">
        <v>76</v>
      </c>
      <c r="D20" s="8" t="s">
        <v>77</v>
      </c>
      <c r="E20" s="8" t="s">
        <v>68</v>
      </c>
    </row>
    <row r="21" spans="1:5">
      <c r="A21" s="18" t="s">
        <v>76</v>
      </c>
      <c r="B21" s="18" t="s">
        <v>76</v>
      </c>
      <c r="C21" s="18" t="s">
        <v>76</v>
      </c>
      <c r="D21" s="8" t="s">
        <v>78</v>
      </c>
      <c r="E21" s="8" t="s">
        <v>68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0.2'!A1" display="10.2.2" xr:uid="{00000000-0004-0000-0300-000000000000}"/>
    <hyperlink ref="F2" location="'10.2.2E'!A1" display="670,41" xr:uid="{00000000-0004-0000-0300-000001000000}"/>
    <hyperlink ref="E10" location="'10.2.2E'!A1" display="'10.2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48.75">
      <c r="A2" s="5" t="s">
        <v>22</v>
      </c>
      <c r="B2" s="5" t="s">
        <v>23</v>
      </c>
      <c r="C2" s="5" t="s">
        <v>14</v>
      </c>
      <c r="D2" s="5" t="s">
        <v>24</v>
      </c>
      <c r="E2" s="5" t="s">
        <v>16</v>
      </c>
      <c r="F2" s="5" t="s">
        <v>25</v>
      </c>
      <c r="G2" s="5">
        <v>161.40814972018501</v>
      </c>
      <c r="H2" s="5">
        <v>193.44766743964175</v>
      </c>
      <c r="I2" s="5">
        <v>1901.5905709316785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74</v>
      </c>
      <c r="E8" s="8">
        <v>9.1799984370906653</v>
      </c>
    </row>
    <row r="9" spans="1:9">
      <c r="A9" s="8">
        <v>2</v>
      </c>
      <c r="B9" s="8" t="s">
        <v>79</v>
      </c>
      <c r="C9" s="8">
        <v>1</v>
      </c>
      <c r="D9" s="8" t="s">
        <v>80</v>
      </c>
      <c r="E9" s="8">
        <v>0.65381965656433094</v>
      </c>
    </row>
    <row r="10" spans="1:9">
      <c r="A10" s="8" t="s">
        <v>60</v>
      </c>
      <c r="B10" s="8" t="s">
        <v>60</v>
      </c>
      <c r="C10" s="8">
        <f>SUBTOTAL(109,Criteria_Summary10.2.3[Elementos])</f>
        <v>2</v>
      </c>
      <c r="D10" s="8" t="s">
        <v>60</v>
      </c>
      <c r="E10" s="8">
        <f>SUBTOTAL(109,Criteria_Summary10.2.3[Total])</f>
        <v>9.8338180936549957</v>
      </c>
    </row>
    <row r="11" spans="1:9">
      <c r="A11" s="9" t="s">
        <v>61</v>
      </c>
      <c r="B11" s="9">
        <v>0</v>
      </c>
      <c r="C11" s="10"/>
      <c r="D11" s="10"/>
      <c r="E11" s="9">
        <v>9.83</v>
      </c>
    </row>
    <row r="14" spans="1:9">
      <c r="A14" s="15" t="s">
        <v>74</v>
      </c>
      <c r="B14" s="15" t="s">
        <v>74</v>
      </c>
      <c r="C14" s="15" t="s">
        <v>74</v>
      </c>
      <c r="D14" s="15" t="s">
        <v>74</v>
      </c>
      <c r="E14" s="15" t="s">
        <v>74</v>
      </c>
    </row>
    <row r="15" spans="1:9">
      <c r="A15" s="16"/>
      <c r="B15" s="16"/>
      <c r="C15" s="16"/>
      <c r="D15" s="16"/>
      <c r="E15" s="16"/>
    </row>
    <row r="16" spans="1:9">
      <c r="A16" s="11" t="s">
        <v>56</v>
      </c>
      <c r="B16" s="11" t="s">
        <v>57</v>
      </c>
      <c r="C16" s="17" t="s">
        <v>62</v>
      </c>
      <c r="D16" s="17" t="s">
        <v>62</v>
      </c>
      <c r="E16" s="11" t="s">
        <v>9</v>
      </c>
    </row>
    <row r="17" spans="1:5">
      <c r="A17" s="8" t="s">
        <v>73</v>
      </c>
      <c r="B17" s="8">
        <v>1</v>
      </c>
      <c r="C17" s="18" t="s">
        <v>75</v>
      </c>
      <c r="D17" s="18" t="s">
        <v>75</v>
      </c>
      <c r="E17" s="8">
        <v>9.1799984370906653</v>
      </c>
    </row>
    <row r="19" spans="1:5">
      <c r="A19" s="19" t="s">
        <v>64</v>
      </c>
      <c r="B19" s="19" t="s">
        <v>64</v>
      </c>
      <c r="C19" s="19" t="s">
        <v>64</v>
      </c>
      <c r="D19" s="19" t="s">
        <v>64</v>
      </c>
      <c r="E19" s="19" t="s">
        <v>64</v>
      </c>
    </row>
    <row r="20" spans="1:5">
      <c r="A20" s="17" t="s">
        <v>65</v>
      </c>
      <c r="B20" s="17" t="s">
        <v>65</v>
      </c>
      <c r="C20" s="17" t="s">
        <v>65</v>
      </c>
      <c r="D20" s="11" t="s">
        <v>66</v>
      </c>
      <c r="E20" s="11"/>
    </row>
    <row r="21" spans="1:5">
      <c r="A21" s="8"/>
      <c r="B21" s="8"/>
      <c r="C21" s="8"/>
      <c r="D21" s="8" t="s">
        <v>67</v>
      </c>
      <c r="E21" s="8" t="s">
        <v>68</v>
      </c>
    </row>
    <row r="23" spans="1:5">
      <c r="A23" s="19" t="s">
        <v>69</v>
      </c>
      <c r="B23" s="19" t="s">
        <v>69</v>
      </c>
      <c r="C23" s="19" t="s">
        <v>69</v>
      </c>
      <c r="D23" s="19" t="s">
        <v>69</v>
      </c>
      <c r="E23" s="19" t="s">
        <v>69</v>
      </c>
    </row>
    <row r="24" spans="1:5">
      <c r="A24" s="17" t="s">
        <v>70</v>
      </c>
      <c r="B24" s="11"/>
      <c r="C24" s="11"/>
      <c r="D24" s="11" t="s">
        <v>56</v>
      </c>
      <c r="E24" s="11"/>
    </row>
    <row r="25" spans="1:5">
      <c r="A25" s="18" t="s">
        <v>76</v>
      </c>
      <c r="B25" s="18" t="s">
        <v>76</v>
      </c>
      <c r="C25" s="18" t="s">
        <v>76</v>
      </c>
      <c r="D25" s="8" t="s">
        <v>81</v>
      </c>
      <c r="E25" s="8" t="s">
        <v>68</v>
      </c>
    </row>
    <row r="27" spans="1:5">
      <c r="A27" s="15" t="s">
        <v>80</v>
      </c>
      <c r="B27" s="15" t="s">
        <v>80</v>
      </c>
      <c r="C27" s="15" t="s">
        <v>80</v>
      </c>
      <c r="D27" s="15" t="s">
        <v>80</v>
      </c>
      <c r="E27" s="15" t="s">
        <v>80</v>
      </c>
    </row>
    <row r="28" spans="1:5">
      <c r="A28" s="16"/>
      <c r="B28" s="16"/>
      <c r="C28" s="16"/>
      <c r="D28" s="16"/>
      <c r="E28" s="16"/>
    </row>
    <row r="29" spans="1:5">
      <c r="A29" s="11" t="s">
        <v>56</v>
      </c>
      <c r="B29" s="11" t="s">
        <v>57</v>
      </c>
      <c r="C29" s="17" t="s">
        <v>62</v>
      </c>
      <c r="D29" s="17" t="s">
        <v>62</v>
      </c>
      <c r="E29" s="11" t="s">
        <v>9</v>
      </c>
    </row>
    <row r="30" spans="1:5">
      <c r="A30" s="8" t="s">
        <v>79</v>
      </c>
      <c r="B30" s="8">
        <v>1</v>
      </c>
      <c r="C30" s="18" t="s">
        <v>82</v>
      </c>
      <c r="D30" s="18" t="s">
        <v>82</v>
      </c>
      <c r="E30" s="8">
        <v>0.65381965656433094</v>
      </c>
    </row>
    <row r="32" spans="1:5">
      <c r="A32" s="19" t="s">
        <v>64</v>
      </c>
      <c r="B32" s="19" t="s">
        <v>64</v>
      </c>
      <c r="C32" s="19" t="s">
        <v>64</v>
      </c>
      <c r="D32" s="19" t="s">
        <v>64</v>
      </c>
      <c r="E32" s="19" t="s">
        <v>64</v>
      </c>
    </row>
    <row r="33" spans="1:5">
      <c r="A33" s="17" t="s">
        <v>65</v>
      </c>
      <c r="B33" s="17" t="s">
        <v>65</v>
      </c>
      <c r="C33" s="17" t="s">
        <v>65</v>
      </c>
      <c r="D33" s="11" t="s">
        <v>66</v>
      </c>
      <c r="E33" s="11"/>
    </row>
    <row r="34" spans="1:5">
      <c r="A34" s="8"/>
      <c r="B34" s="8"/>
      <c r="C34" s="8"/>
      <c r="D34" s="8" t="s">
        <v>67</v>
      </c>
      <c r="E34" s="8" t="s">
        <v>68</v>
      </c>
    </row>
    <row r="36" spans="1:5">
      <c r="A36" s="19" t="s">
        <v>69</v>
      </c>
      <c r="B36" s="19" t="s">
        <v>69</v>
      </c>
      <c r="C36" s="19" t="s">
        <v>69</v>
      </c>
      <c r="D36" s="19" t="s">
        <v>69</v>
      </c>
      <c r="E36" s="19" t="s">
        <v>69</v>
      </c>
    </row>
    <row r="37" spans="1:5">
      <c r="A37" s="17" t="s">
        <v>70</v>
      </c>
      <c r="B37" s="11"/>
      <c r="C37" s="11"/>
      <c r="D37" s="11" t="s">
        <v>56</v>
      </c>
      <c r="E37" s="11"/>
    </row>
    <row r="38" spans="1:5">
      <c r="A38" s="18" t="s">
        <v>76</v>
      </c>
      <c r="B38" s="18" t="s">
        <v>76</v>
      </c>
      <c r="C38" s="18" t="s">
        <v>76</v>
      </c>
      <c r="D38" s="8" t="s">
        <v>83</v>
      </c>
      <c r="E38" s="8" t="s">
        <v>68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0.2'!A1" display="10.2.3" xr:uid="{00000000-0004-0000-0400-000000000000}"/>
    <hyperlink ref="F2" location="'10.2.3E'!A1" display="9,83" xr:uid="{00000000-0004-0000-0400-000001000000}"/>
    <hyperlink ref="E11" location="'10.2.3E'!A1" display="'10.2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26</v>
      </c>
      <c r="B2" s="5" t="s">
        <v>27</v>
      </c>
      <c r="C2" s="5" t="s">
        <v>14</v>
      </c>
      <c r="D2" s="5" t="s">
        <v>28</v>
      </c>
      <c r="E2" s="5" t="s">
        <v>16</v>
      </c>
      <c r="F2" s="5" t="s">
        <v>29</v>
      </c>
      <c r="G2" s="5">
        <v>81.350014999999999</v>
      </c>
      <c r="H2" s="5">
        <v>97.497992977500004</v>
      </c>
      <c r="I2" s="5">
        <v>53285.578101993073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42</v>
      </c>
      <c r="D8" s="8" t="s">
        <v>74</v>
      </c>
      <c r="E8" s="8">
        <v>546.53173106473037</v>
      </c>
    </row>
    <row r="9" spans="1:9">
      <c r="A9" s="8" t="s">
        <v>60</v>
      </c>
      <c r="B9" s="8" t="s">
        <v>60</v>
      </c>
      <c r="C9" s="8">
        <f>SUBTOTAL(109,Criteria_Summary10.2.4[Elementos])</f>
        <v>42</v>
      </c>
      <c r="D9" s="8" t="s">
        <v>60</v>
      </c>
      <c r="E9" s="8">
        <f>SUBTOTAL(109,Criteria_Summary10.2.4[Total])</f>
        <v>546.53173106473037</v>
      </c>
    </row>
    <row r="10" spans="1:9">
      <c r="A10" s="9" t="s">
        <v>61</v>
      </c>
      <c r="B10" s="9">
        <v>0</v>
      </c>
      <c r="C10" s="10"/>
      <c r="D10" s="10"/>
      <c r="E10" s="9">
        <v>546.53</v>
      </c>
    </row>
    <row r="13" spans="1:9">
      <c r="A13" s="15" t="s">
        <v>74</v>
      </c>
      <c r="B13" s="15" t="s">
        <v>74</v>
      </c>
      <c r="C13" s="15" t="s">
        <v>74</v>
      </c>
      <c r="D13" s="15" t="s">
        <v>74</v>
      </c>
      <c r="E13" s="15" t="s">
        <v>74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42</v>
      </c>
      <c r="C16" s="18" t="s">
        <v>75</v>
      </c>
      <c r="D16" s="18" t="s">
        <v>75</v>
      </c>
      <c r="E16" s="8">
        <v>546.53173106473037</v>
      </c>
    </row>
    <row r="18" spans="1: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>
      <c r="A19" s="17" t="s">
        <v>70</v>
      </c>
      <c r="B19" s="11"/>
      <c r="C19" s="11"/>
      <c r="D19" s="11" t="s">
        <v>56</v>
      </c>
      <c r="E19" s="11"/>
    </row>
    <row r="20" spans="1:5">
      <c r="A20" s="18" t="s">
        <v>76</v>
      </c>
      <c r="B20" s="18" t="s">
        <v>76</v>
      </c>
      <c r="C20" s="18" t="s">
        <v>76</v>
      </c>
      <c r="D20" s="8" t="s">
        <v>84</v>
      </c>
      <c r="E20" s="8" t="s">
        <v>68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2'!A1" display="10.2.4" xr:uid="{00000000-0004-0000-0500-000000000000}"/>
    <hyperlink ref="F2" location="'10.2.4E'!A1" display="546,53" xr:uid="{00000000-0004-0000-0500-000001000000}"/>
    <hyperlink ref="E10" location="'10.2.4E'!A1" display="'10.2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30</v>
      </c>
      <c r="B2" s="5" t="s">
        <v>31</v>
      </c>
      <c r="C2" s="5" t="s">
        <v>14</v>
      </c>
      <c r="D2" s="5" t="s">
        <v>32</v>
      </c>
      <c r="E2" s="5" t="s">
        <v>16</v>
      </c>
      <c r="F2" s="5" t="s">
        <v>33</v>
      </c>
      <c r="G2" s="5">
        <v>99.315992596000001</v>
      </c>
      <c r="H2" s="5">
        <v>119.03021712630601</v>
      </c>
      <c r="I2" s="5">
        <v>103517.00892823454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2</v>
      </c>
      <c r="D8" s="8" t="s">
        <v>74</v>
      </c>
      <c r="E8" s="8">
        <v>869.66647345157662</v>
      </c>
    </row>
    <row r="9" spans="1:9">
      <c r="A9" s="8" t="s">
        <v>60</v>
      </c>
      <c r="B9" s="8" t="s">
        <v>60</v>
      </c>
      <c r="C9" s="8">
        <f>SUBTOTAL(109,Criteria_Summary10.2.5[Elementos])</f>
        <v>2</v>
      </c>
      <c r="D9" s="8" t="s">
        <v>60</v>
      </c>
      <c r="E9" s="8">
        <f>SUBTOTAL(109,Criteria_Summary10.2.5[Total])</f>
        <v>869.66647345157662</v>
      </c>
    </row>
    <row r="10" spans="1:9">
      <c r="A10" s="9" t="s">
        <v>61</v>
      </c>
      <c r="B10" s="9">
        <v>0</v>
      </c>
      <c r="C10" s="10"/>
      <c r="D10" s="10"/>
      <c r="E10" s="9">
        <v>869.67</v>
      </c>
    </row>
    <row r="13" spans="1:9">
      <c r="A13" s="15" t="s">
        <v>74</v>
      </c>
      <c r="B13" s="15" t="s">
        <v>74</v>
      </c>
      <c r="C13" s="15" t="s">
        <v>74</v>
      </c>
      <c r="D13" s="15" t="s">
        <v>74</v>
      </c>
      <c r="E13" s="15" t="s">
        <v>74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2</v>
      </c>
      <c r="C16" s="18" t="s">
        <v>75</v>
      </c>
      <c r="D16" s="18" t="s">
        <v>75</v>
      </c>
      <c r="E16" s="8">
        <v>869.66647345157662</v>
      </c>
    </row>
    <row r="18" spans="1:5">
      <c r="A18" s="19" t="s">
        <v>69</v>
      </c>
      <c r="B18" s="19" t="s">
        <v>69</v>
      </c>
      <c r="C18" s="19" t="s">
        <v>69</v>
      </c>
      <c r="D18" s="19" t="s">
        <v>69</v>
      </c>
      <c r="E18" s="19" t="s">
        <v>69</v>
      </c>
    </row>
    <row r="19" spans="1:5">
      <c r="A19" s="17" t="s">
        <v>70</v>
      </c>
      <c r="B19" s="11"/>
      <c r="C19" s="11"/>
      <c r="D19" s="11" t="s">
        <v>56</v>
      </c>
      <c r="E19" s="11"/>
    </row>
    <row r="20" spans="1:5">
      <c r="A20" s="18" t="s">
        <v>76</v>
      </c>
      <c r="B20" s="18" t="s">
        <v>76</v>
      </c>
      <c r="C20" s="18" t="s">
        <v>76</v>
      </c>
      <c r="D20" s="8" t="s">
        <v>85</v>
      </c>
      <c r="E20" s="8" t="s">
        <v>68</v>
      </c>
    </row>
    <row r="21" spans="1:5">
      <c r="A21" s="18" t="s">
        <v>76</v>
      </c>
      <c r="B21" s="18" t="s">
        <v>76</v>
      </c>
      <c r="C21" s="18" t="s">
        <v>76</v>
      </c>
      <c r="D21" s="8" t="s">
        <v>86</v>
      </c>
      <c r="E21" s="8" t="s">
        <v>68</v>
      </c>
    </row>
  </sheetData>
  <mergeCells count="10">
    <mergeCell ref="C16:D16"/>
    <mergeCell ref="A18:E18"/>
    <mergeCell ref="A19"/>
    <mergeCell ref="A20:C20"/>
    <mergeCell ref="A21:C21"/>
    <mergeCell ref="A5:E5"/>
    <mergeCell ref="A6:E6"/>
    <mergeCell ref="A13:E13"/>
    <mergeCell ref="A14:E14"/>
    <mergeCell ref="C15:D15"/>
  </mergeCells>
  <hyperlinks>
    <hyperlink ref="A2" location="'10.2'!A1" display="10.2.5" xr:uid="{00000000-0004-0000-0600-000000000000}"/>
    <hyperlink ref="F2" location="'10.2.5E'!A1" display="869,67" xr:uid="{00000000-0004-0000-0600-000001000000}"/>
    <hyperlink ref="E10" location="'10.2.5E'!A1" display="'10.2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34</v>
      </c>
      <c r="B2" s="5" t="s">
        <v>35</v>
      </c>
      <c r="C2" s="5" t="s">
        <v>14</v>
      </c>
      <c r="D2" s="5" t="s">
        <v>36</v>
      </c>
      <c r="E2" s="5" t="s">
        <v>16</v>
      </c>
      <c r="F2" s="5" t="s">
        <v>37</v>
      </c>
      <c r="G2" s="5">
        <v>140.747184</v>
      </c>
      <c r="H2" s="5">
        <v>168.68550002400002</v>
      </c>
      <c r="I2" s="5">
        <v>18282.134492601122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22</v>
      </c>
      <c r="D8" s="8" t="s">
        <v>74</v>
      </c>
      <c r="E8" s="8">
        <v>108.37703680695044</v>
      </c>
    </row>
    <row r="9" spans="1:9">
      <c r="A9" s="8" t="s">
        <v>60</v>
      </c>
      <c r="B9" s="8" t="s">
        <v>60</v>
      </c>
      <c r="C9" s="8">
        <f>SUBTOTAL(109,Criteria_Summary10.2.6[Elementos])</f>
        <v>22</v>
      </c>
      <c r="D9" s="8" t="s">
        <v>60</v>
      </c>
      <c r="E9" s="8">
        <f>SUBTOTAL(109,Criteria_Summary10.2.6[Total])</f>
        <v>108.37703680695044</v>
      </c>
    </row>
    <row r="10" spans="1:9">
      <c r="A10" s="9" t="s">
        <v>61</v>
      </c>
      <c r="B10" s="9">
        <v>0</v>
      </c>
      <c r="C10" s="10"/>
      <c r="D10" s="10"/>
      <c r="E10" s="9">
        <v>108.38</v>
      </c>
    </row>
    <row r="13" spans="1:9">
      <c r="A13" s="15" t="s">
        <v>74</v>
      </c>
      <c r="B13" s="15" t="s">
        <v>74</v>
      </c>
      <c r="C13" s="15" t="s">
        <v>74</v>
      </c>
      <c r="D13" s="15" t="s">
        <v>74</v>
      </c>
      <c r="E13" s="15" t="s">
        <v>74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22</v>
      </c>
      <c r="C16" s="18" t="s">
        <v>75</v>
      </c>
      <c r="D16" s="18" t="s">
        <v>75</v>
      </c>
      <c r="E16" s="8">
        <v>108.37703680695044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76</v>
      </c>
      <c r="B24" s="18" t="s">
        <v>76</v>
      </c>
      <c r="C24" s="18" t="s">
        <v>76</v>
      </c>
      <c r="D24" s="8" t="s">
        <v>87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6" xr:uid="{00000000-0004-0000-0700-000000000000}"/>
    <hyperlink ref="F2" location="'10.2.6E'!A1" display="108,38" xr:uid="{00000000-0004-0000-0700-000001000000}"/>
    <hyperlink ref="E10" location="'10.2.6E'!A1" display="'10.2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38</v>
      </c>
      <c r="B2" s="5" t="s">
        <v>39</v>
      </c>
      <c r="C2" s="5" t="s">
        <v>14</v>
      </c>
      <c r="D2" s="5" t="s">
        <v>40</v>
      </c>
      <c r="E2" s="5" t="s">
        <v>41</v>
      </c>
      <c r="F2" s="5" t="s">
        <v>88</v>
      </c>
      <c r="G2" s="5">
        <v>851.73152000000005</v>
      </c>
      <c r="H2" s="5">
        <v>1020.8002267200002</v>
      </c>
      <c r="I2" s="5">
        <v>1020.8002267200002</v>
      </c>
    </row>
    <row r="5" spans="1:9">
      <c r="A5" s="13" t="s">
        <v>55</v>
      </c>
      <c r="B5" s="13" t="s">
        <v>55</v>
      </c>
      <c r="C5" s="13" t="s">
        <v>55</v>
      </c>
      <c r="D5" s="13" t="s">
        <v>55</v>
      </c>
      <c r="E5" s="13" t="s">
        <v>55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56</v>
      </c>
      <c r="C7" s="7" t="s">
        <v>57</v>
      </c>
      <c r="D7" s="7" t="s">
        <v>58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89</v>
      </c>
      <c r="E8" s="8">
        <v>1</v>
      </c>
    </row>
    <row r="9" spans="1:9">
      <c r="A9" s="8" t="s">
        <v>60</v>
      </c>
      <c r="B9" s="8" t="s">
        <v>60</v>
      </c>
      <c r="C9" s="8">
        <f>SUBTOTAL(109,Criteria_Summary10.2.7[Elementos])</f>
        <v>1</v>
      </c>
      <c r="D9" s="8" t="s">
        <v>60</v>
      </c>
      <c r="E9" s="8">
        <f>SUBTOTAL(109,Criteria_Summary10.2.7[Total])</f>
        <v>1</v>
      </c>
    </row>
    <row r="10" spans="1:9">
      <c r="A10" s="9" t="s">
        <v>61</v>
      </c>
      <c r="B10" s="9">
        <v>0</v>
      </c>
      <c r="C10" s="10"/>
      <c r="D10" s="10"/>
      <c r="E10" s="9">
        <v>1</v>
      </c>
    </row>
    <row r="13" spans="1:9">
      <c r="A13" s="15" t="s">
        <v>89</v>
      </c>
      <c r="B13" s="15" t="s">
        <v>89</v>
      </c>
      <c r="C13" s="15" t="s">
        <v>89</v>
      </c>
      <c r="D13" s="15" t="s">
        <v>89</v>
      </c>
      <c r="E13" s="15" t="s">
        <v>89</v>
      </c>
    </row>
    <row r="14" spans="1:9">
      <c r="A14" s="16"/>
      <c r="B14" s="16"/>
      <c r="C14" s="16"/>
      <c r="D14" s="16"/>
      <c r="E14" s="16"/>
    </row>
    <row r="15" spans="1:9">
      <c r="A15" s="11" t="s">
        <v>56</v>
      </c>
      <c r="B15" s="11" t="s">
        <v>57</v>
      </c>
      <c r="C15" s="17" t="s">
        <v>62</v>
      </c>
      <c r="D15" s="17" t="s">
        <v>62</v>
      </c>
      <c r="E15" s="11" t="s">
        <v>9</v>
      </c>
    </row>
    <row r="16" spans="1:9">
      <c r="A16" s="8" t="s">
        <v>73</v>
      </c>
      <c r="B16" s="8">
        <v>1</v>
      </c>
      <c r="C16" s="18" t="s">
        <v>90</v>
      </c>
      <c r="D16" s="18" t="s">
        <v>90</v>
      </c>
      <c r="E16" s="8">
        <v>1</v>
      </c>
    </row>
    <row r="18" spans="1:5">
      <c r="A18" s="19" t="s">
        <v>64</v>
      </c>
      <c r="B18" s="19" t="s">
        <v>64</v>
      </c>
      <c r="C18" s="19" t="s">
        <v>64</v>
      </c>
      <c r="D18" s="19" t="s">
        <v>64</v>
      </c>
      <c r="E18" s="19" t="s">
        <v>64</v>
      </c>
    </row>
    <row r="19" spans="1:5">
      <c r="A19" s="17" t="s">
        <v>65</v>
      </c>
      <c r="B19" s="17" t="s">
        <v>65</v>
      </c>
      <c r="C19" s="17" t="s">
        <v>65</v>
      </c>
      <c r="D19" s="11" t="s">
        <v>66</v>
      </c>
      <c r="E19" s="11"/>
    </row>
    <row r="20" spans="1:5">
      <c r="A20" s="8"/>
      <c r="B20" s="8"/>
      <c r="C20" s="8"/>
      <c r="D20" s="8" t="s">
        <v>67</v>
      </c>
      <c r="E20" s="8" t="s">
        <v>68</v>
      </c>
    </row>
    <row r="22" spans="1:5">
      <c r="A22" s="19" t="s">
        <v>69</v>
      </c>
      <c r="B22" s="19" t="s">
        <v>69</v>
      </c>
      <c r="C22" s="19" t="s">
        <v>69</v>
      </c>
      <c r="D22" s="19" t="s">
        <v>69</v>
      </c>
      <c r="E22" s="19" t="s">
        <v>69</v>
      </c>
    </row>
    <row r="23" spans="1:5">
      <c r="A23" s="17" t="s">
        <v>70</v>
      </c>
      <c r="B23" s="11"/>
      <c r="C23" s="11"/>
      <c r="D23" s="11" t="s">
        <v>56</v>
      </c>
      <c r="E23" s="11"/>
    </row>
    <row r="24" spans="1:5">
      <c r="A24" s="18" t="s">
        <v>91</v>
      </c>
      <c r="B24" s="18" t="s">
        <v>91</v>
      </c>
      <c r="C24" s="18" t="s">
        <v>91</v>
      </c>
      <c r="D24" s="8" t="s">
        <v>92</v>
      </c>
      <c r="E24" s="8" t="s">
        <v>68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0.2'!A1" display="10.2.7" xr:uid="{00000000-0004-0000-0800-000000000000}"/>
    <hyperlink ref="F2" location="'10.2.7E'!A1" display="1" xr:uid="{00000000-0004-0000-0800-000001000000}"/>
    <hyperlink ref="E10" location="'10.2.7E'!A1" display="'10.2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Orçamento</vt:lpstr>
      <vt:lpstr>10.2</vt:lpstr>
      <vt:lpstr>10.2.1</vt:lpstr>
      <vt:lpstr>10.2.2</vt:lpstr>
      <vt:lpstr>10.2.3</vt:lpstr>
      <vt:lpstr>10.2.4</vt:lpstr>
      <vt:lpstr>10.2.5</vt:lpstr>
      <vt:lpstr>10.2.6</vt:lpstr>
      <vt:lpstr>10.2.7</vt:lpstr>
      <vt:lpstr>10.2.8</vt:lpstr>
      <vt:lpstr>10.2.9</vt:lpstr>
      <vt:lpstr>10.2.10</vt:lpstr>
      <vt:lpstr>10.2.1E</vt:lpstr>
      <vt:lpstr>10.2.2E</vt:lpstr>
      <vt:lpstr>10.2.3E</vt:lpstr>
      <vt:lpstr>10.2.4E</vt:lpstr>
      <vt:lpstr>10.2.5E</vt:lpstr>
      <vt:lpstr>10.2.6E</vt:lpstr>
      <vt:lpstr>10.2.7E</vt:lpstr>
      <vt:lpstr>10.2.8E</vt:lpstr>
      <vt:lpstr>10.2.9E</vt:lpstr>
      <vt:lpstr>10.2.10E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2025-07-10T18:09:21Z</dcterms:modified>
</cp:coreProperties>
</file>